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Кор №7 ПЗ19" sheetId="1" r:id="rId1"/>
    <sheet name="Кор №7 ПЗ19 иск. закупки" sheetId="3" r:id="rId2"/>
  </sheets>
  <definedNames>
    <definedName name="_xlnm._FilterDatabase" localSheetId="0" hidden="1">'Кор №7 ПЗ19'!$A$15:$AW$33</definedName>
    <definedName name="_xlnm._FilterDatabase" localSheetId="1" hidden="1">'Кор №7 ПЗ19 иск. закупки'!$A$16:$AW$16</definedName>
  </definedNames>
  <calcPr calcId="152511"/>
</workbook>
</file>

<file path=xl/calcChain.xml><?xml version="1.0" encoding="utf-8"?>
<calcChain xmlns="http://schemas.openxmlformats.org/spreadsheetml/2006/main">
  <c r="R28" i="1" l="1"/>
  <c r="Q28" i="1"/>
  <c r="Q16" i="1"/>
  <c r="R19" i="3"/>
  <c r="AI33" i="1"/>
  <c r="AJ33" i="1" s="1"/>
  <c r="AB33" i="1"/>
  <c r="Q33" i="1"/>
  <c r="AI32" i="1"/>
  <c r="AJ32" i="1" s="1"/>
  <c r="AB32" i="1"/>
  <c r="Q32" i="1"/>
  <c r="AI31" i="1"/>
  <c r="AJ31" i="1" s="1"/>
  <c r="AB31" i="1"/>
  <c r="Q31" i="1"/>
  <c r="AB30" i="1"/>
  <c r="W30" i="1"/>
  <c r="AI30" i="1" s="1"/>
  <c r="AJ30" i="1" s="1"/>
  <c r="Q30" i="1"/>
  <c r="AB29" i="1"/>
  <c r="W29" i="1"/>
  <c r="AI29" i="1" s="1"/>
  <c r="AJ29" i="1" s="1"/>
  <c r="Q29" i="1"/>
  <c r="AI27" i="1"/>
  <c r="AJ27" i="1" s="1"/>
  <c r="AB27" i="1"/>
  <c r="Q27" i="1"/>
  <c r="AI26" i="1"/>
  <c r="AJ26" i="1" s="1"/>
  <c r="AB26" i="1"/>
  <c r="Q26" i="1"/>
  <c r="AI25" i="1"/>
  <c r="AJ25" i="1" s="1"/>
  <c r="AB25" i="1"/>
  <c r="Q25" i="1"/>
  <c r="AI24" i="1"/>
  <c r="AJ24" i="1" s="1"/>
  <c r="AB24" i="1"/>
  <c r="Q24" i="1"/>
  <c r="AI23" i="1"/>
  <c r="AJ23" i="1" s="1"/>
  <c r="AB23" i="1"/>
  <c r="Q23" i="1"/>
  <c r="AI22" i="1"/>
  <c r="AJ22" i="1" s="1"/>
  <c r="AB22" i="1"/>
  <c r="Q22" i="1"/>
  <c r="AI21" i="1"/>
  <c r="AJ21" i="1" s="1"/>
  <c r="AB21" i="1"/>
  <c r="Q21" i="1"/>
  <c r="AI20" i="1"/>
  <c r="AJ20" i="1" s="1"/>
  <c r="AB20" i="1"/>
  <c r="Q20" i="1"/>
  <c r="AI19" i="1"/>
  <c r="AJ19" i="1" s="1"/>
  <c r="AB19" i="1"/>
  <c r="Q19" i="1"/>
  <c r="AI18" i="1"/>
  <c r="AJ18" i="1" s="1"/>
  <c r="AB18" i="1"/>
  <c r="Q18" i="1"/>
  <c r="AI17" i="1"/>
  <c r="AJ17" i="1" s="1"/>
  <c r="AB17" i="1"/>
  <c r="Q17" i="1"/>
  <c r="R16" i="1" l="1"/>
  <c r="R34" i="1" s="1"/>
  <c r="Q34" i="1"/>
</calcChain>
</file>

<file path=xl/sharedStrings.xml><?xml version="1.0" encoding="utf-8"?>
<sst xmlns="http://schemas.openxmlformats.org/spreadsheetml/2006/main" count="522" uniqueCount="151">
  <si>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</si>
  <si>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</si>
  <si>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</si>
  <si>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</si>
  <si>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</si>
  <si>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</si>
  <si>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</si>
  <si>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</si>
  <si>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</si>
  <si>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</si>
  <si>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</si>
  <si>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</si>
  <si>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</si>
  <si>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</si>
  <si>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</si>
  <si>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</si>
  <si>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</si>
  <si>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</si>
  <si>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</si>
  <si>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</si>
  <si>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</si>
  <si>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</si>
  <si>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</si>
  <si>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</si>
  <si>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</si>
  <si>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</si>
  <si>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</si>
  <si>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</si>
  <si>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</si>
  <si>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</si>
  <si>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</si>
  <si>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</si>
  <si>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</si>
  <si>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</si>
  <si>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</si>
  <si>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</si>
  <si>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</si>
  <si>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</si>
  <si>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</si>
  <si>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</si>
  <si>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</si>
  <si>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</si>
  <si>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</si>
  <si>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</si>
  <si>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</si>
  <si>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</si>
  <si>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</si>
  <si>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</si>
  <si>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</si>
  <si>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</si>
  <si>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</si>
  <si>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</si>
  <si>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</si>
  <si>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</si>
  <si>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</si>
  <si>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</si>
  <si>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</si>
  <si>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</si>
  <si>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</si>
  <si>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</si>
  <si>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</si>
  <si>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</si>
  <si>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</si>
  <si>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</si>
  <si>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</si>
  <si>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</si>
  <si>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</si>
  <si>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</si>
  <si>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</si>
  <si>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</si>
  <si>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</si>
  <si>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</si>
  <si>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</si>
  <si>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</si>
  <si>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</si>
  <si>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</si>
  <si>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ООП</t>
  </si>
  <si>
    <t>усл.ед</t>
  </si>
  <si>
    <t>ОМТС</t>
  </si>
  <si>
    <t>МТРиО</t>
  </si>
  <si>
    <t>29.3</t>
  </si>
  <si>
    <t>Запрос предложений в электронной форме</t>
  </si>
  <si>
    <t>электронная</t>
  </si>
  <si>
    <t>ПТО</t>
  </si>
  <si>
    <t>Работы</t>
  </si>
  <si>
    <t>45.20.2</t>
  </si>
  <si>
    <t>Утверждена Приказом генерального дитректора АО «ЧАК» __________________ (Приказ от ________________ №_________)</t>
  </si>
  <si>
    <t>Выполнение работ по ремонту подъемных сооружений</t>
  </si>
  <si>
    <t>33.12</t>
  </si>
  <si>
    <t>33.12.15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</si>
  <si>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</si>
  <si>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45.20.22</t>
  </si>
  <si>
    <t>Поставка строительных материалов</t>
  </si>
  <si>
    <t>46.13</t>
  </si>
  <si>
    <t>ГЭ</t>
  </si>
  <si>
    <t>Поставка спецобуви</t>
  </si>
  <si>
    <t>15.20</t>
  </si>
  <si>
    <t>15.20.13</t>
  </si>
  <si>
    <t>Затраты предусмотрены Бизнес-планом на 2019 год. Обновление действующего договора.</t>
  </si>
  <si>
    <t>Поставка канцелярских товаров</t>
  </si>
  <si>
    <t>46.49</t>
  </si>
  <si>
    <t>46.49.2</t>
  </si>
  <si>
    <t>Итого</t>
  </si>
  <si>
    <t>НДС не облагается, в соответствии с п.п. 7 п. 3 ст. 149 НК РФ</t>
  </si>
  <si>
    <t>Закупки исключенные из Плана закупки</t>
  </si>
  <si>
    <t>7.Прочие закупки</t>
  </si>
  <si>
    <t>Корректировка №7 План закупки АО «ЧАК» на 2019 год</t>
  </si>
  <si>
    <t>Поставка запасных частей для исполнения договора по ремонту автотранспортных средств и автотракторной техники (№16-04/5190 от 12.08.2019)</t>
  </si>
  <si>
    <t>Договор с филиалом ПАО "МРСК Волги" - "Чувашэнерго" на выполнение работ по ремонту автотранспортных средств и автотракторной техники №16-04/5190 от 12.08.2019</t>
  </si>
  <si>
    <t>Поставка автомобиьных отделочных материалов для исполнения договора по ремонту автотранспортных средств и автотракторной техники (№16-04/5190 от 12.08.2019)</t>
  </si>
  <si>
    <t>Поставка фанеры и ДВП для исполнения договора по ремонту автотранспортных средств и автотракторной техники (№16-04/5190 от 12.08.2019)</t>
  </si>
  <si>
    <t>16.21.1</t>
  </si>
  <si>
    <t>16.21</t>
  </si>
  <si>
    <t>Поставка металлопродукции</t>
  </si>
  <si>
    <t>24.10.5</t>
  </si>
  <si>
    <t>Поставка водосточной системы</t>
  </si>
  <si>
    <t>25.99</t>
  </si>
  <si>
    <t>23.99</t>
  </si>
  <si>
    <t>23.99.12.110</t>
  </si>
  <si>
    <t>Поставка запасных частей к теплотехническому оборудованию</t>
  </si>
  <si>
    <t>46.19</t>
  </si>
  <si>
    <t>В счет экономии по закупке №1913 лот №24 "Выполнение работ по частичному ремонту кровли гаража на 20 автомашин в г. Алатыре"</t>
  </si>
  <si>
    <t>В счет экономии по статье БДДС 02.01.02.10.00.00 "Оплата прочих работ и услуг производственного характера"</t>
  </si>
  <si>
    <t>В счет экономии по закупке №1923 лот №29 "Поставка запасных частей к теплотехническому оборудованию"
Сумма закупки: 28 104.42 руб. с НДС
Сумма договора: 18 403.76 руб. с НДС
Экономия: 9 700.66 руб. с НДС</t>
  </si>
  <si>
    <t>ПГД</t>
  </si>
  <si>
    <t>Оказание услуг по комплексному почтовому обслуживанию</t>
  </si>
  <si>
    <t>53.10</t>
  </si>
  <si>
    <t>МТОиР</t>
  </si>
  <si>
    <t>Поставка продуктов питания для нудж приемной</t>
  </si>
  <si>
    <t>Прибыль</t>
  </si>
  <si>
    <t>ОУП</t>
  </si>
  <si>
    <t>Оказание услуг по обучению ответственных лиц по безапасности дорожного движения (БДД) в г. Алатыре</t>
  </si>
  <si>
    <t>85.3</t>
  </si>
  <si>
    <t>85.42.19</t>
  </si>
  <si>
    <t>Оказание услуг по проведению лабораторных исследование</t>
  </si>
  <si>
    <t>71.20</t>
  </si>
  <si>
    <t>Корректировка суммы закупки, сроков проведения и исполнения договора
В счет стать БДР 02.01.11.01.04.00 "Почтово - телеграфные расходы
23 915 бюджет 2019 г. + 60000 буджет 2020 г.</t>
  </si>
  <si>
    <t>Корректировка суммы закупки, сроков проведения и исполнения договора
В счет стать БДР 02.02.17.12.00.00 "Прочие расходы"
6000 бюджет 2019 г. + 12000 бюджет 2020 г.</t>
  </si>
  <si>
    <t xml:space="preserve">
НДС не облагается в соответствии с п.п. 2 п. 2 ст. 149 НК РФ
В счет экономии по закупке №1928 лот №13 (по закупке №1928 лот №13 был заключен договор от 01.04.2019 на сумму 17 000 руб. (НДС не облагается), в связи с кадровыми изменениями отпала необходимость в прохождениии первичного обучения (250 уч. часов) стоимость 11 000 руб. (НДС не облагается)) </t>
  </si>
  <si>
    <t>В счет экономии по закупке №1918 лот №1 "Поставка канцелярских товаров"
Сумма закупки: 163 295.59 руб. с НДС
Сумма заключенного договора: 123 592.01 руб. с НДС
Сумма экономии: 39 703.58 руб. с НДС</t>
  </si>
  <si>
    <t>В счет экономии по статье БДДС 02.01.11.17.07.00 "Оплата расходов на природоохранные мероприятия (кроме налогов и сборов)"</t>
  </si>
  <si>
    <t>Выполнение работ по частичному ремонту кровли гаража на 20 автомашин в г. Алатыре</t>
  </si>
  <si>
    <t>41.20</t>
  </si>
  <si>
    <t>41.20.40</t>
  </si>
  <si>
    <t>Сметный расчет</t>
  </si>
  <si>
    <t>Оказание услуг по проведению санитарно-эпидемиологической экспертизы проекта обоснования размеров и установления границ окончательной санитарно-защитной зоны (СЗЗ)</t>
  </si>
  <si>
    <t>71.20.61</t>
  </si>
  <si>
    <t>71.20.11</t>
  </si>
  <si>
    <t>В счет экономии по статье БДДС 02.01.01.01.00.00 "Оплата сырья, материалов, инструментов, оснастки и т.п. "</t>
  </si>
  <si>
    <t>Поставка изоляционных материалов</t>
  </si>
  <si>
    <t>Утверждена Приказом генерального дитректора АО «ЧАК» 06.11.2019 (Приказ от 06.11.2019 №360)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</si>
</sst>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#,##0_ ;[Red]\-#,##0\ "/>
    <numFmt numFmtId="170" formatCode="0.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5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13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Alignment="1">
      <alignment horizontal="left" vertical="center"/>
    </xf>
    <xf numFmtId="168" fontId="8" fillId="0" borderId="1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Alignment="1">
      <alignment horizontal="left" vertical="center"/>
    </xf>
    <xf numFmtId="0" fontId="17" fillId="0" borderId="1" xfId="3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/>
    </xf>
    <xf numFmtId="168" fontId="12" fillId="0" borderId="1" xfId="0" applyNumberFormat="1" applyFont="1" applyFill="1" applyBorder="1" applyAlignment="1">
      <alignment horizontal="left" vertical="center"/>
    </xf>
    <xf numFmtId="168" fontId="1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12" fillId="0" borderId="4" xfId="0" applyFont="1" applyFill="1" applyBorder="1" applyAlignment="1">
      <alignment horizontal="left" vertical="center"/>
    </xf>
    <xf numFmtId="168" fontId="12" fillId="0" borderId="4" xfId="0" applyNumberFormat="1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67" fontId="11" fillId="0" borderId="2" xfId="0" applyNumberFormat="1" applyFont="1" applyFill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3" xfId="0" applyFill="1" applyBorder="1"/>
    <xf numFmtId="0" fontId="10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21" fillId="0" borderId="0" xfId="0" applyNumberFormat="1" applyFont="1" applyFill="1" applyAlignment="1">
      <alignment horizontal="left" vertical="center"/>
    </xf>
    <xf numFmtId="0" fontId="21" fillId="0" borderId="0" xfId="0" applyFont="1" applyFill="1"/>
    <xf numFmtId="0" fontId="20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left" vertical="center"/>
    </xf>
    <xf numFmtId="167" fontId="11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168" fontId="22" fillId="0" borderId="1" xfId="0" applyNumberFormat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 applyProtection="1">
      <alignment horizontal="left" wrapText="1"/>
      <protection locked="0"/>
    </xf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9" fillId="0" borderId="1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5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2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7" fillId="0" borderId="2" xfId="0" applyNumberFormat="1" applyFont="1" applyFill="1" applyBorder="1" applyAlignment="1" applyProtection="1">
      <alignment horizontal="center" vertical="top" wrapText="1"/>
      <protection locked="0"/>
    </xf>
    <xf numFmtId="3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2" xfId="2" applyNumberFormat="1" applyFont="1" applyFill="1" applyBorder="1" applyAlignment="1" applyProtection="1">
      <alignment horizontal="center" vertical="top" wrapText="1"/>
      <protection locked="0"/>
    </xf>
    <xf numFmtId="169" fontId="17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34"/>
  <sheetViews>
    <sheetView tabSelected="1" workbookViewId="0">
      <pane ySplit="15" topLeftCell="A16" activePane="bottomLeft" state="frozen"/>
      <selection pane="bottomLeft" activeCell="J15" sqref="J15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42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5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9" customWidth="1"/>
    <col min="18" max="18" width="13.5703125" style="59" customWidth="1"/>
    <col min="19" max="19" width="17.7109375" style="41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56.85546875" style="50" customWidth="1"/>
    <col min="50" max="16384" width="9.140625" style="9"/>
  </cols>
  <sheetData>
    <row r="2" spans="1:49" s="34" customFormat="1" ht="18" customHeight="1" x14ac:dyDescent="0.35">
      <c r="A2" s="61" t="s">
        <v>106</v>
      </c>
      <c r="B2" s="53"/>
      <c r="C2" s="30"/>
      <c r="D2" s="43"/>
      <c r="E2" s="30"/>
      <c r="F2" s="30"/>
      <c r="G2" s="31"/>
      <c r="H2" s="3" t="s">
        <v>150</v>
      </c>
      <c r="J2" s="30"/>
      <c r="K2" s="30"/>
      <c r="L2" s="30"/>
      <c r="M2" s="51"/>
      <c r="N2" s="30"/>
      <c r="O2" s="30"/>
      <c r="P2" s="30"/>
      <c r="Q2" s="55"/>
      <c r="R2" s="55"/>
      <c r="S2" s="38"/>
      <c r="T2" s="30"/>
      <c r="U2" s="30"/>
      <c r="V2" s="30"/>
      <c r="W2" s="30"/>
      <c r="X2" s="30"/>
      <c r="Y2" s="30"/>
      <c r="Z2" s="30"/>
      <c r="AA2" s="30"/>
      <c r="AB2" s="33"/>
      <c r="AC2" s="30"/>
      <c r="AD2" s="32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47"/>
    </row>
    <row r="3" spans="1:49" ht="11.25" hidden="1" customHeight="1" x14ac:dyDescent="0.25">
      <c r="A3" s="131" t="s">
        <v>0</v>
      </c>
      <c r="B3" s="131"/>
      <c r="C3" s="131"/>
      <c r="D3" s="131" t="s">
        <v>57</v>
      </c>
      <c r="E3" s="131"/>
      <c r="F3" s="131"/>
      <c r="G3" s="131"/>
      <c r="H3" s="26"/>
      <c r="I3" s="26"/>
      <c r="J3" s="1"/>
      <c r="K3" s="1"/>
      <c r="L3" s="1"/>
      <c r="M3" s="26"/>
      <c r="N3" s="2"/>
      <c r="O3" s="2"/>
      <c r="P3" s="2"/>
      <c r="Q3" s="56"/>
      <c r="R3" s="56"/>
      <c r="S3" s="39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48"/>
    </row>
    <row r="4" spans="1:49" ht="11.25" hidden="1" customHeight="1" x14ac:dyDescent="0.25">
      <c r="A4" s="131" t="s">
        <v>1</v>
      </c>
      <c r="B4" s="131"/>
      <c r="C4" s="131"/>
      <c r="D4" s="131" t="s">
        <v>2</v>
      </c>
      <c r="E4" s="131"/>
      <c r="F4" s="131"/>
      <c r="G4" s="131"/>
      <c r="H4" s="26"/>
      <c r="I4" s="26"/>
      <c r="J4" s="1"/>
      <c r="K4" s="1"/>
      <c r="L4" s="1"/>
      <c r="M4" s="26"/>
      <c r="N4" s="2"/>
      <c r="O4" s="2"/>
      <c r="P4" s="2"/>
      <c r="Q4" s="56"/>
      <c r="R4" s="56"/>
      <c r="S4" s="39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8"/>
    </row>
    <row r="5" spans="1:49" ht="11.25" hidden="1" customHeight="1" x14ac:dyDescent="0.25">
      <c r="A5" s="131" t="s">
        <v>3</v>
      </c>
      <c r="B5" s="131"/>
      <c r="C5" s="131"/>
      <c r="D5" s="131" t="s">
        <v>4</v>
      </c>
      <c r="E5" s="131"/>
      <c r="F5" s="131"/>
      <c r="G5" s="131"/>
      <c r="H5" s="26"/>
      <c r="I5" s="26"/>
      <c r="J5" s="1"/>
      <c r="K5" s="1"/>
      <c r="L5" s="1"/>
      <c r="M5" s="26"/>
      <c r="N5" s="2"/>
      <c r="O5" s="2"/>
      <c r="P5" s="2"/>
      <c r="Q5" s="56"/>
      <c r="R5" s="56"/>
      <c r="S5" s="39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8"/>
    </row>
    <row r="6" spans="1:49" ht="11.25" hidden="1" customHeight="1" x14ac:dyDescent="0.25">
      <c r="A6" s="131" t="s">
        <v>5</v>
      </c>
      <c r="B6" s="131"/>
      <c r="C6" s="131"/>
      <c r="D6" s="131" t="s">
        <v>58</v>
      </c>
      <c r="E6" s="131"/>
      <c r="F6" s="131"/>
      <c r="G6" s="131"/>
      <c r="H6" s="26"/>
      <c r="I6" s="26"/>
      <c r="J6" s="1"/>
      <c r="K6" s="1"/>
      <c r="L6" s="1"/>
      <c r="M6" s="26"/>
      <c r="N6" s="2"/>
      <c r="O6" s="2"/>
      <c r="P6" s="2"/>
      <c r="Q6" s="56"/>
      <c r="R6" s="56"/>
      <c r="S6" s="39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8"/>
    </row>
    <row r="7" spans="1:49" ht="11.25" hidden="1" customHeight="1" x14ac:dyDescent="0.25">
      <c r="A7" s="131" t="s">
        <v>6</v>
      </c>
      <c r="B7" s="131"/>
      <c r="C7" s="131"/>
      <c r="D7" s="132">
        <v>2124021783</v>
      </c>
      <c r="E7" s="132"/>
      <c r="F7" s="132"/>
      <c r="G7" s="132"/>
      <c r="H7" s="29"/>
      <c r="I7" s="29"/>
      <c r="J7" s="1"/>
      <c r="K7" s="1"/>
      <c r="L7" s="1"/>
      <c r="M7" s="26"/>
      <c r="N7" s="2"/>
      <c r="O7" s="2"/>
      <c r="P7" s="2"/>
      <c r="Q7" s="56"/>
      <c r="R7" s="56"/>
      <c r="S7" s="39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8"/>
    </row>
    <row r="8" spans="1:49" ht="11.25" hidden="1" customHeight="1" x14ac:dyDescent="0.25">
      <c r="A8" s="131" t="s">
        <v>7</v>
      </c>
      <c r="B8" s="131"/>
      <c r="C8" s="131"/>
      <c r="D8" s="131">
        <v>212401001</v>
      </c>
      <c r="E8" s="131"/>
      <c r="F8" s="131"/>
      <c r="G8" s="131"/>
      <c r="H8" s="26"/>
      <c r="I8" s="26"/>
      <c r="J8" s="1"/>
      <c r="K8" s="1"/>
      <c r="L8" s="1"/>
      <c r="M8" s="26"/>
      <c r="N8" s="2"/>
      <c r="O8" s="2"/>
      <c r="P8" s="2"/>
      <c r="Q8" s="56"/>
      <c r="R8" s="56"/>
      <c r="S8" s="39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8"/>
    </row>
    <row r="9" spans="1:49" ht="11.25" hidden="1" customHeight="1" x14ac:dyDescent="0.25">
      <c r="A9" s="131" t="s">
        <v>8</v>
      </c>
      <c r="B9" s="131"/>
      <c r="C9" s="131"/>
      <c r="D9" s="135">
        <v>97410000000</v>
      </c>
      <c r="E9" s="135"/>
      <c r="F9" s="135"/>
      <c r="G9" s="135"/>
      <c r="H9" s="27"/>
      <c r="I9" s="27"/>
      <c r="J9" s="1"/>
      <c r="K9" s="1"/>
      <c r="L9" s="1"/>
      <c r="M9" s="26"/>
      <c r="N9" s="2"/>
      <c r="O9" s="2"/>
      <c r="P9" s="2"/>
      <c r="Q9" s="56"/>
      <c r="R9" s="56"/>
      <c r="S9" s="39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8"/>
    </row>
    <row r="10" spans="1:49" ht="15" customHeight="1" x14ac:dyDescent="0.35">
      <c r="B10" s="54"/>
      <c r="C10" s="3"/>
      <c r="D10" s="44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57"/>
      <c r="R10" s="57"/>
      <c r="S10" s="40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9"/>
    </row>
    <row r="11" spans="1:49" ht="8.25" customHeight="1" x14ac:dyDescent="0.35">
      <c r="A11" s="3"/>
      <c r="B11" s="54"/>
      <c r="C11" s="3"/>
      <c r="D11" s="44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7"/>
      <c r="R11" s="57"/>
      <c r="S11" s="40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9"/>
    </row>
    <row r="12" spans="1:49" ht="25.5" customHeight="1" x14ac:dyDescent="0.25">
      <c r="A12" s="125" t="s">
        <v>9</v>
      </c>
      <c r="B12" s="116" t="s">
        <v>10</v>
      </c>
      <c r="C12" s="119" t="s">
        <v>11</v>
      </c>
      <c r="D12" s="120"/>
      <c r="E12" s="116" t="s">
        <v>14</v>
      </c>
      <c r="F12" s="116" t="s">
        <v>12</v>
      </c>
      <c r="G12" s="125" t="s">
        <v>13</v>
      </c>
      <c r="H12" s="116" t="s">
        <v>44</v>
      </c>
      <c r="I12" s="116" t="s">
        <v>45</v>
      </c>
      <c r="J12" s="116" t="s">
        <v>47</v>
      </c>
      <c r="K12" s="116" t="s">
        <v>61</v>
      </c>
      <c r="L12" s="116" t="s">
        <v>62</v>
      </c>
      <c r="M12" s="125" t="s">
        <v>15</v>
      </c>
      <c r="N12" s="125" t="s">
        <v>16</v>
      </c>
      <c r="O12" s="116" t="s">
        <v>63</v>
      </c>
      <c r="P12" s="116" t="s">
        <v>63</v>
      </c>
      <c r="Q12" s="126" t="s">
        <v>48</v>
      </c>
      <c r="R12" s="122" t="s">
        <v>49</v>
      </c>
      <c r="S12" s="125" t="s">
        <v>17</v>
      </c>
      <c r="T12" s="119" t="s">
        <v>18</v>
      </c>
      <c r="U12" s="120"/>
      <c r="V12" s="120"/>
      <c r="W12" s="121"/>
      <c r="X12" s="119" t="s">
        <v>19</v>
      </c>
      <c r="Y12" s="120"/>
      <c r="Z12" s="120"/>
      <c r="AA12" s="121"/>
      <c r="AB12" s="125" t="s">
        <v>20</v>
      </c>
      <c r="AC12" s="125"/>
      <c r="AD12" s="136"/>
      <c r="AE12" s="125"/>
      <c r="AF12" s="125"/>
      <c r="AG12" s="125"/>
      <c r="AH12" s="125"/>
      <c r="AI12" s="125"/>
      <c r="AJ12" s="125"/>
      <c r="AK12" s="125"/>
      <c r="AL12" s="125" t="s">
        <v>21</v>
      </c>
      <c r="AM12" s="125" t="s">
        <v>22</v>
      </c>
      <c r="AN12" s="137" t="s">
        <v>64</v>
      </c>
      <c r="AO12" s="138"/>
      <c r="AP12" s="138"/>
      <c r="AQ12" s="138"/>
      <c r="AR12" s="138"/>
      <c r="AS12" s="138"/>
      <c r="AT12" s="138"/>
      <c r="AU12" s="138"/>
      <c r="AV12" s="139"/>
      <c r="AW12" s="116" t="s">
        <v>23</v>
      </c>
    </row>
    <row r="13" spans="1:49" ht="21.75" customHeight="1" x14ac:dyDescent="0.25">
      <c r="A13" s="125"/>
      <c r="B13" s="117"/>
      <c r="C13" s="125" t="s">
        <v>24</v>
      </c>
      <c r="D13" s="125" t="s">
        <v>25</v>
      </c>
      <c r="E13" s="117"/>
      <c r="F13" s="117"/>
      <c r="G13" s="125"/>
      <c r="H13" s="117"/>
      <c r="I13" s="117"/>
      <c r="J13" s="117"/>
      <c r="K13" s="117"/>
      <c r="L13" s="117"/>
      <c r="M13" s="125"/>
      <c r="N13" s="125"/>
      <c r="O13" s="117"/>
      <c r="P13" s="117"/>
      <c r="Q13" s="127"/>
      <c r="R13" s="123"/>
      <c r="S13" s="125"/>
      <c r="T13" s="125" t="s">
        <v>26</v>
      </c>
      <c r="U13" s="125" t="s">
        <v>27</v>
      </c>
      <c r="V13" s="129" t="s">
        <v>50</v>
      </c>
      <c r="W13" s="129" t="s">
        <v>51</v>
      </c>
      <c r="X13" s="125" t="s">
        <v>52</v>
      </c>
      <c r="Y13" s="125" t="s">
        <v>28</v>
      </c>
      <c r="Z13" s="116" t="s">
        <v>6</v>
      </c>
      <c r="AA13" s="148" t="s">
        <v>7</v>
      </c>
      <c r="AB13" s="125" t="s">
        <v>29</v>
      </c>
      <c r="AC13" s="125" t="s">
        <v>30</v>
      </c>
      <c r="AD13" s="136" t="s">
        <v>31</v>
      </c>
      <c r="AE13" s="125"/>
      <c r="AF13" s="125" t="s">
        <v>32</v>
      </c>
      <c r="AG13" s="125" t="s">
        <v>33</v>
      </c>
      <c r="AH13" s="125"/>
      <c r="AI13" s="150" t="s">
        <v>53</v>
      </c>
      <c r="AJ13" s="125" t="s">
        <v>55</v>
      </c>
      <c r="AK13" s="133" t="s">
        <v>54</v>
      </c>
      <c r="AL13" s="125"/>
      <c r="AM13" s="125"/>
      <c r="AN13" s="140" t="s">
        <v>65</v>
      </c>
      <c r="AO13" s="140" t="s">
        <v>66</v>
      </c>
      <c r="AP13" s="140" t="s">
        <v>67</v>
      </c>
      <c r="AQ13" s="142" t="s">
        <v>68</v>
      </c>
      <c r="AR13" s="142" t="s">
        <v>69</v>
      </c>
      <c r="AS13" s="144" t="s">
        <v>70</v>
      </c>
      <c r="AT13" s="146" t="s">
        <v>71</v>
      </c>
      <c r="AU13" s="147"/>
      <c r="AV13" s="140" t="s">
        <v>72</v>
      </c>
      <c r="AW13" s="117"/>
    </row>
    <row r="14" spans="1:49" ht="106.5" customHeight="1" x14ac:dyDescent="0.25">
      <c r="A14" s="116"/>
      <c r="B14" s="117"/>
      <c r="C14" s="116"/>
      <c r="D14" s="116"/>
      <c r="E14" s="118"/>
      <c r="F14" s="118"/>
      <c r="G14" s="116"/>
      <c r="H14" s="118"/>
      <c r="I14" s="118"/>
      <c r="J14" s="118"/>
      <c r="K14" s="118"/>
      <c r="L14" s="118"/>
      <c r="M14" s="116"/>
      <c r="N14" s="116"/>
      <c r="O14" s="118"/>
      <c r="P14" s="118"/>
      <c r="Q14" s="128"/>
      <c r="R14" s="124"/>
      <c r="S14" s="116"/>
      <c r="T14" s="116"/>
      <c r="U14" s="116"/>
      <c r="V14" s="130"/>
      <c r="W14" s="130"/>
      <c r="X14" s="116"/>
      <c r="Y14" s="116"/>
      <c r="Z14" s="118"/>
      <c r="AA14" s="149"/>
      <c r="AB14" s="116"/>
      <c r="AC14" s="116"/>
      <c r="AD14" s="28" t="s">
        <v>34</v>
      </c>
      <c r="AE14" s="25" t="s">
        <v>35</v>
      </c>
      <c r="AF14" s="116"/>
      <c r="AG14" s="25" t="s">
        <v>36</v>
      </c>
      <c r="AH14" s="25" t="s">
        <v>35</v>
      </c>
      <c r="AI14" s="151"/>
      <c r="AJ14" s="116"/>
      <c r="AK14" s="134"/>
      <c r="AL14" s="116"/>
      <c r="AM14" s="116"/>
      <c r="AN14" s="141"/>
      <c r="AO14" s="141"/>
      <c r="AP14" s="141"/>
      <c r="AQ14" s="143"/>
      <c r="AR14" s="143"/>
      <c r="AS14" s="145"/>
      <c r="AT14" s="60" t="s">
        <v>73</v>
      </c>
      <c r="AU14" s="60" t="s">
        <v>74</v>
      </c>
      <c r="AV14" s="141"/>
      <c r="AW14" s="118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2" customFormat="1" ht="12.75" x14ac:dyDescent="0.25">
      <c r="A16" s="16" t="s">
        <v>41</v>
      </c>
      <c r="B16" s="45"/>
      <c r="C16" s="17"/>
      <c r="D16" s="45"/>
      <c r="E16" s="17"/>
      <c r="F16" s="17"/>
      <c r="G16" s="18"/>
      <c r="H16" s="19"/>
      <c r="I16" s="19"/>
      <c r="J16" s="17"/>
      <c r="K16" s="17"/>
      <c r="L16" s="17"/>
      <c r="M16" s="17"/>
      <c r="N16" s="17"/>
      <c r="O16" s="17"/>
      <c r="P16" s="17"/>
      <c r="Q16" s="62">
        <f>SUM(Q17:Q27)</f>
        <v>989.97566000000006</v>
      </c>
      <c r="R16" s="62">
        <f>SUM(R17:R27)</f>
        <v>1187.9707999999998</v>
      </c>
      <c r="S16" s="36"/>
      <c r="T16" s="17"/>
      <c r="U16" s="17"/>
      <c r="V16" s="17"/>
      <c r="W16" s="17"/>
      <c r="X16" s="17"/>
      <c r="Y16" s="17"/>
      <c r="Z16" s="17"/>
      <c r="AA16" s="17"/>
      <c r="AB16" s="18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35"/>
    </row>
    <row r="17" spans="1:49" s="12" customFormat="1" ht="51" x14ac:dyDescent="0.25">
      <c r="A17" s="15">
        <v>3</v>
      </c>
      <c r="B17" s="23">
        <v>1913</v>
      </c>
      <c r="C17" s="15" t="s">
        <v>46</v>
      </c>
      <c r="D17" s="23" t="s">
        <v>78</v>
      </c>
      <c r="E17" s="15" t="s">
        <v>79</v>
      </c>
      <c r="F17" s="23">
        <v>27</v>
      </c>
      <c r="G17" s="74" t="s">
        <v>107</v>
      </c>
      <c r="H17" s="75" t="s">
        <v>80</v>
      </c>
      <c r="I17" s="75" t="s">
        <v>80</v>
      </c>
      <c r="J17" s="24" t="s">
        <v>56</v>
      </c>
      <c r="K17" s="23"/>
      <c r="L17" s="23"/>
      <c r="M17" s="15" t="s">
        <v>43</v>
      </c>
      <c r="N17" s="13" t="s">
        <v>59</v>
      </c>
      <c r="O17" s="13"/>
      <c r="P17" s="13"/>
      <c r="Q17" s="58">
        <f>ROUND(R17/1.2,5)</f>
        <v>495.90075000000002</v>
      </c>
      <c r="R17" s="98">
        <v>595.08090000000004</v>
      </c>
      <c r="S17" s="37" t="s">
        <v>81</v>
      </c>
      <c r="T17" s="15" t="s">
        <v>46</v>
      </c>
      <c r="U17" s="15" t="s">
        <v>82</v>
      </c>
      <c r="V17" s="70">
        <v>43770</v>
      </c>
      <c r="W17" s="70">
        <v>43791</v>
      </c>
      <c r="X17" s="21" t="s">
        <v>40</v>
      </c>
      <c r="Y17" s="21" t="s">
        <v>40</v>
      </c>
      <c r="Z17" s="21" t="s">
        <v>40</v>
      </c>
      <c r="AA17" s="21" t="s">
        <v>40</v>
      </c>
      <c r="AB17" s="71" t="str">
        <f t="shared" ref="AB17:AB27" si="0">G17</f>
        <v>Поставка запасных частей для исполнения договора по ремонту автотранспортных средств и автотракторной техники (№16-04/5190 от 12.08.2019)</v>
      </c>
      <c r="AC17" s="14" t="s">
        <v>37</v>
      </c>
      <c r="AD17" s="22">
        <v>876</v>
      </c>
      <c r="AE17" s="22" t="s">
        <v>77</v>
      </c>
      <c r="AF17" s="22">
        <v>1</v>
      </c>
      <c r="AG17" s="15">
        <v>97000000000</v>
      </c>
      <c r="AH17" s="21" t="s">
        <v>39</v>
      </c>
      <c r="AI17" s="70">
        <f t="shared" ref="AI17:AI27" si="1">W17+20</f>
        <v>43811</v>
      </c>
      <c r="AJ17" s="70">
        <f>AI17</f>
        <v>43811</v>
      </c>
      <c r="AK17" s="70">
        <v>43830</v>
      </c>
      <c r="AL17" s="15">
        <v>2019</v>
      </c>
      <c r="AM17" s="15" t="s">
        <v>40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21" t="s">
        <v>108</v>
      </c>
    </row>
    <row r="18" spans="1:49" s="12" customFormat="1" ht="51" x14ac:dyDescent="0.25">
      <c r="A18" s="15">
        <v>3</v>
      </c>
      <c r="B18" s="23">
        <v>1923</v>
      </c>
      <c r="C18" s="15" t="s">
        <v>46</v>
      </c>
      <c r="D18" s="23" t="s">
        <v>78</v>
      </c>
      <c r="E18" s="15" t="s">
        <v>79</v>
      </c>
      <c r="F18" s="23">
        <v>49</v>
      </c>
      <c r="G18" s="13" t="s">
        <v>109</v>
      </c>
      <c r="H18" s="75" t="s">
        <v>80</v>
      </c>
      <c r="I18" s="75" t="s">
        <v>80</v>
      </c>
      <c r="J18" s="24" t="s">
        <v>56</v>
      </c>
      <c r="K18" s="24"/>
      <c r="L18" s="24"/>
      <c r="M18" s="22" t="s">
        <v>43</v>
      </c>
      <c r="N18" s="73" t="s">
        <v>59</v>
      </c>
      <c r="O18" s="73"/>
      <c r="P18" s="73"/>
      <c r="Q18" s="58">
        <f t="shared" ref="Q18:Q27" si="2">ROUND(R18/1.2,5)</f>
        <v>63.191830000000003</v>
      </c>
      <c r="R18" s="77">
        <v>75.830200000000005</v>
      </c>
      <c r="S18" s="37" t="s">
        <v>75</v>
      </c>
      <c r="T18" s="21" t="s">
        <v>46</v>
      </c>
      <c r="U18" s="13" t="s">
        <v>60</v>
      </c>
      <c r="V18" s="70">
        <v>43770</v>
      </c>
      <c r="W18" s="70">
        <v>43780</v>
      </c>
      <c r="X18" s="21" t="s">
        <v>40</v>
      </c>
      <c r="Y18" s="21" t="s">
        <v>40</v>
      </c>
      <c r="Z18" s="21" t="s">
        <v>40</v>
      </c>
      <c r="AA18" s="21" t="s">
        <v>40</v>
      </c>
      <c r="AB18" s="71" t="str">
        <f t="shared" si="0"/>
        <v>Поставка автомобиьных отделочных материалов для исполнения договора по ремонту автотранспортных средств и автотракторной техники (№16-04/5190 от 12.08.2019)</v>
      </c>
      <c r="AC18" s="14" t="s">
        <v>37</v>
      </c>
      <c r="AD18" s="22">
        <v>876</v>
      </c>
      <c r="AE18" s="22" t="s">
        <v>77</v>
      </c>
      <c r="AF18" s="22">
        <v>1</v>
      </c>
      <c r="AG18" s="15">
        <v>97000000000</v>
      </c>
      <c r="AH18" s="21" t="s">
        <v>39</v>
      </c>
      <c r="AI18" s="70">
        <f t="shared" si="1"/>
        <v>43800</v>
      </c>
      <c r="AJ18" s="70">
        <f t="shared" ref="AJ18:AJ27" si="3">AI18</f>
        <v>43800</v>
      </c>
      <c r="AK18" s="70">
        <v>43830</v>
      </c>
      <c r="AL18" s="15">
        <v>2019</v>
      </c>
      <c r="AM18" s="15" t="s">
        <v>40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21" t="s">
        <v>108</v>
      </c>
    </row>
    <row r="19" spans="1:49" s="12" customFormat="1" ht="51" x14ac:dyDescent="0.25">
      <c r="A19" s="15">
        <v>3</v>
      </c>
      <c r="B19" s="23">
        <v>1923</v>
      </c>
      <c r="C19" s="15" t="s">
        <v>46</v>
      </c>
      <c r="D19" s="23" t="s">
        <v>78</v>
      </c>
      <c r="E19" s="15" t="s">
        <v>79</v>
      </c>
      <c r="F19" s="23">
        <v>50</v>
      </c>
      <c r="G19" s="13" t="s">
        <v>110</v>
      </c>
      <c r="H19" s="75" t="s">
        <v>111</v>
      </c>
      <c r="I19" s="75" t="s">
        <v>112</v>
      </c>
      <c r="J19" s="24" t="s">
        <v>56</v>
      </c>
      <c r="K19" s="24"/>
      <c r="L19" s="24"/>
      <c r="M19" s="22" t="s">
        <v>43</v>
      </c>
      <c r="N19" s="73" t="s">
        <v>59</v>
      </c>
      <c r="O19" s="73"/>
      <c r="P19" s="73"/>
      <c r="Q19" s="58">
        <f t="shared" si="2"/>
        <v>24.2333</v>
      </c>
      <c r="R19" s="77">
        <v>29.07996</v>
      </c>
      <c r="S19" s="37" t="s">
        <v>75</v>
      </c>
      <c r="T19" s="21" t="s">
        <v>46</v>
      </c>
      <c r="U19" s="13" t="s">
        <v>60</v>
      </c>
      <c r="V19" s="70">
        <v>43770</v>
      </c>
      <c r="W19" s="70">
        <v>43780</v>
      </c>
      <c r="X19" s="21" t="s">
        <v>40</v>
      </c>
      <c r="Y19" s="21" t="s">
        <v>40</v>
      </c>
      <c r="Z19" s="21" t="s">
        <v>40</v>
      </c>
      <c r="AA19" s="21" t="s">
        <v>40</v>
      </c>
      <c r="AB19" s="71" t="str">
        <f t="shared" si="0"/>
        <v>Поставка фанеры и ДВП для исполнения договора по ремонту автотранспортных средств и автотракторной техники (№16-04/5190 от 12.08.2019)</v>
      </c>
      <c r="AC19" s="14" t="s">
        <v>37</v>
      </c>
      <c r="AD19" s="22">
        <v>876</v>
      </c>
      <c r="AE19" s="22" t="s">
        <v>77</v>
      </c>
      <c r="AF19" s="22">
        <v>1</v>
      </c>
      <c r="AG19" s="15">
        <v>97000000000</v>
      </c>
      <c r="AH19" s="21" t="s">
        <v>39</v>
      </c>
      <c r="AI19" s="70">
        <f t="shared" si="1"/>
        <v>43800</v>
      </c>
      <c r="AJ19" s="70">
        <f t="shared" si="3"/>
        <v>43800</v>
      </c>
      <c r="AK19" s="70">
        <v>43830</v>
      </c>
      <c r="AL19" s="15">
        <v>2019</v>
      </c>
      <c r="AM19" s="15" t="s">
        <v>40</v>
      </c>
      <c r="AN19" s="13"/>
      <c r="AO19" s="13"/>
      <c r="AP19" s="13"/>
      <c r="AQ19" s="13"/>
      <c r="AR19" s="13"/>
      <c r="AS19" s="13"/>
      <c r="AT19" s="13"/>
      <c r="AU19" s="13"/>
      <c r="AV19" s="13"/>
      <c r="AW19" s="21" t="s">
        <v>108</v>
      </c>
    </row>
    <row r="20" spans="1:49" s="12" customFormat="1" ht="38.25" x14ac:dyDescent="0.25">
      <c r="A20" s="15">
        <v>3</v>
      </c>
      <c r="B20" s="23">
        <v>1923</v>
      </c>
      <c r="C20" s="15" t="s">
        <v>46</v>
      </c>
      <c r="D20" s="23" t="s">
        <v>78</v>
      </c>
      <c r="E20" s="15" t="s">
        <v>79</v>
      </c>
      <c r="F20" s="23">
        <v>51</v>
      </c>
      <c r="G20" s="13" t="s">
        <v>113</v>
      </c>
      <c r="H20" s="75" t="s">
        <v>114</v>
      </c>
      <c r="I20" s="75" t="s">
        <v>114</v>
      </c>
      <c r="J20" s="24" t="s">
        <v>56</v>
      </c>
      <c r="K20" s="24"/>
      <c r="L20" s="24"/>
      <c r="M20" s="22" t="s">
        <v>43</v>
      </c>
      <c r="N20" s="73" t="s">
        <v>59</v>
      </c>
      <c r="O20" s="73"/>
      <c r="P20" s="73"/>
      <c r="Q20" s="58">
        <f t="shared" si="2"/>
        <v>42.785080000000001</v>
      </c>
      <c r="R20" s="77">
        <v>51.342100000000002</v>
      </c>
      <c r="S20" s="37" t="s">
        <v>75</v>
      </c>
      <c r="T20" s="21" t="s">
        <v>46</v>
      </c>
      <c r="U20" s="13" t="s">
        <v>60</v>
      </c>
      <c r="V20" s="70">
        <v>43770</v>
      </c>
      <c r="W20" s="70">
        <v>43780</v>
      </c>
      <c r="X20" s="21" t="s">
        <v>40</v>
      </c>
      <c r="Y20" s="21" t="s">
        <v>40</v>
      </c>
      <c r="Z20" s="21" t="s">
        <v>40</v>
      </c>
      <c r="AA20" s="21" t="s">
        <v>40</v>
      </c>
      <c r="AB20" s="71" t="str">
        <f t="shared" si="0"/>
        <v>Поставка металлопродукции</v>
      </c>
      <c r="AC20" s="14" t="s">
        <v>37</v>
      </c>
      <c r="AD20" s="22">
        <v>876</v>
      </c>
      <c r="AE20" s="22" t="s">
        <v>77</v>
      </c>
      <c r="AF20" s="22">
        <v>1</v>
      </c>
      <c r="AG20" s="15">
        <v>97000000000</v>
      </c>
      <c r="AH20" s="21" t="s">
        <v>39</v>
      </c>
      <c r="AI20" s="70">
        <f t="shared" si="1"/>
        <v>43800</v>
      </c>
      <c r="AJ20" s="70">
        <f t="shared" si="3"/>
        <v>43800</v>
      </c>
      <c r="AK20" s="70">
        <v>43830</v>
      </c>
      <c r="AL20" s="15">
        <v>2019</v>
      </c>
      <c r="AM20" s="15" t="s">
        <v>40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21" t="s">
        <v>121</v>
      </c>
    </row>
    <row r="21" spans="1:49" s="12" customFormat="1" ht="38.25" x14ac:dyDescent="0.25">
      <c r="A21" s="15">
        <v>3</v>
      </c>
      <c r="B21" s="23">
        <v>1923</v>
      </c>
      <c r="C21" s="15" t="s">
        <v>46</v>
      </c>
      <c r="D21" s="23" t="s">
        <v>78</v>
      </c>
      <c r="E21" s="15" t="s">
        <v>79</v>
      </c>
      <c r="F21" s="23">
        <v>52</v>
      </c>
      <c r="G21" s="13" t="s">
        <v>115</v>
      </c>
      <c r="H21" s="75" t="s">
        <v>116</v>
      </c>
      <c r="I21" s="75" t="s">
        <v>116</v>
      </c>
      <c r="J21" s="24" t="s">
        <v>56</v>
      </c>
      <c r="K21" s="24"/>
      <c r="L21" s="24"/>
      <c r="M21" s="22" t="s">
        <v>43</v>
      </c>
      <c r="N21" s="73" t="s">
        <v>59</v>
      </c>
      <c r="O21" s="73"/>
      <c r="P21" s="73"/>
      <c r="Q21" s="58">
        <f t="shared" si="2"/>
        <v>43.82</v>
      </c>
      <c r="R21" s="77">
        <v>52.584000000000003</v>
      </c>
      <c r="S21" s="37" t="s">
        <v>75</v>
      </c>
      <c r="T21" s="21" t="s">
        <v>46</v>
      </c>
      <c r="U21" s="13" t="s">
        <v>60</v>
      </c>
      <c r="V21" s="70">
        <v>43770</v>
      </c>
      <c r="W21" s="70">
        <v>43780</v>
      </c>
      <c r="X21" s="21" t="s">
        <v>40</v>
      </c>
      <c r="Y21" s="21" t="s">
        <v>40</v>
      </c>
      <c r="Z21" s="21" t="s">
        <v>40</v>
      </c>
      <c r="AA21" s="21" t="s">
        <v>40</v>
      </c>
      <c r="AB21" s="71" t="str">
        <f t="shared" si="0"/>
        <v>Поставка водосточной системы</v>
      </c>
      <c r="AC21" s="14" t="s">
        <v>37</v>
      </c>
      <c r="AD21" s="22">
        <v>876</v>
      </c>
      <c r="AE21" s="22" t="s">
        <v>77</v>
      </c>
      <c r="AF21" s="22">
        <v>1</v>
      </c>
      <c r="AG21" s="15">
        <v>97000000000</v>
      </c>
      <c r="AH21" s="21" t="s">
        <v>39</v>
      </c>
      <c r="AI21" s="70">
        <f t="shared" si="1"/>
        <v>43800</v>
      </c>
      <c r="AJ21" s="70">
        <f t="shared" si="3"/>
        <v>43800</v>
      </c>
      <c r="AK21" s="70">
        <v>43830</v>
      </c>
      <c r="AL21" s="15">
        <v>2019</v>
      </c>
      <c r="AM21" s="15" t="s">
        <v>40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21" t="s">
        <v>121</v>
      </c>
    </row>
    <row r="22" spans="1:49" s="12" customFormat="1" ht="38.25" x14ac:dyDescent="0.25">
      <c r="A22" s="15">
        <v>3</v>
      </c>
      <c r="B22" s="23">
        <v>1923</v>
      </c>
      <c r="C22" s="15" t="s">
        <v>46</v>
      </c>
      <c r="D22" s="23" t="s">
        <v>78</v>
      </c>
      <c r="E22" s="15" t="s">
        <v>79</v>
      </c>
      <c r="F22" s="23">
        <v>53</v>
      </c>
      <c r="G22" s="13" t="s">
        <v>92</v>
      </c>
      <c r="H22" s="75" t="s">
        <v>93</v>
      </c>
      <c r="I22" s="75" t="s">
        <v>93</v>
      </c>
      <c r="J22" s="24" t="s">
        <v>56</v>
      </c>
      <c r="K22" s="24"/>
      <c r="L22" s="24"/>
      <c r="M22" s="22" t="s">
        <v>43</v>
      </c>
      <c r="N22" s="73" t="s">
        <v>59</v>
      </c>
      <c r="O22" s="73"/>
      <c r="P22" s="73"/>
      <c r="Q22" s="58">
        <f t="shared" si="2"/>
        <v>46.575870000000002</v>
      </c>
      <c r="R22" s="77">
        <v>55.891039999999997</v>
      </c>
      <c r="S22" s="37" t="s">
        <v>75</v>
      </c>
      <c r="T22" s="21" t="s">
        <v>46</v>
      </c>
      <c r="U22" s="13" t="s">
        <v>60</v>
      </c>
      <c r="V22" s="70">
        <v>43770</v>
      </c>
      <c r="W22" s="70">
        <v>43780</v>
      </c>
      <c r="X22" s="21" t="s">
        <v>40</v>
      </c>
      <c r="Y22" s="21" t="s">
        <v>40</v>
      </c>
      <c r="Z22" s="21" t="s">
        <v>40</v>
      </c>
      <c r="AA22" s="21" t="s">
        <v>40</v>
      </c>
      <c r="AB22" s="71" t="str">
        <f t="shared" si="0"/>
        <v>Поставка строительных материалов</v>
      </c>
      <c r="AC22" s="14" t="s">
        <v>37</v>
      </c>
      <c r="AD22" s="22">
        <v>876</v>
      </c>
      <c r="AE22" s="22" t="s">
        <v>77</v>
      </c>
      <c r="AF22" s="22">
        <v>1</v>
      </c>
      <c r="AG22" s="15">
        <v>97000000000</v>
      </c>
      <c r="AH22" s="21" t="s">
        <v>39</v>
      </c>
      <c r="AI22" s="70">
        <f t="shared" si="1"/>
        <v>43800</v>
      </c>
      <c r="AJ22" s="70">
        <f t="shared" si="3"/>
        <v>43800</v>
      </c>
      <c r="AK22" s="70">
        <v>43830</v>
      </c>
      <c r="AL22" s="15">
        <v>2019</v>
      </c>
      <c r="AM22" s="15" t="s">
        <v>40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21" t="s">
        <v>121</v>
      </c>
    </row>
    <row r="23" spans="1:49" s="12" customFormat="1" ht="38.25" x14ac:dyDescent="0.25">
      <c r="A23" s="15">
        <v>3</v>
      </c>
      <c r="B23" s="23">
        <v>1923</v>
      </c>
      <c r="C23" s="15" t="s">
        <v>46</v>
      </c>
      <c r="D23" s="23" t="s">
        <v>78</v>
      </c>
      <c r="E23" s="15" t="s">
        <v>79</v>
      </c>
      <c r="F23" s="23">
        <v>54</v>
      </c>
      <c r="G23" s="13" t="s">
        <v>149</v>
      </c>
      <c r="H23" s="75" t="s">
        <v>117</v>
      </c>
      <c r="I23" s="75" t="s">
        <v>118</v>
      </c>
      <c r="J23" s="24" t="s">
        <v>56</v>
      </c>
      <c r="K23" s="24"/>
      <c r="L23" s="24"/>
      <c r="M23" s="22" t="s">
        <v>43</v>
      </c>
      <c r="N23" s="73" t="s">
        <v>59</v>
      </c>
      <c r="O23" s="73"/>
      <c r="P23" s="73"/>
      <c r="Q23" s="58">
        <f t="shared" si="2"/>
        <v>83.043329999999997</v>
      </c>
      <c r="R23" s="77">
        <v>99.652000000000001</v>
      </c>
      <c r="S23" s="37" t="s">
        <v>75</v>
      </c>
      <c r="T23" s="21" t="s">
        <v>46</v>
      </c>
      <c r="U23" s="13" t="s">
        <v>60</v>
      </c>
      <c r="V23" s="70">
        <v>43770</v>
      </c>
      <c r="W23" s="70">
        <v>43780</v>
      </c>
      <c r="X23" s="21" t="s">
        <v>40</v>
      </c>
      <c r="Y23" s="21" t="s">
        <v>40</v>
      </c>
      <c r="Z23" s="21" t="s">
        <v>40</v>
      </c>
      <c r="AA23" s="21" t="s">
        <v>40</v>
      </c>
      <c r="AB23" s="71" t="str">
        <f t="shared" si="0"/>
        <v>Поставка изоляционных материалов</v>
      </c>
      <c r="AC23" s="14" t="s">
        <v>37</v>
      </c>
      <c r="AD23" s="22">
        <v>876</v>
      </c>
      <c r="AE23" s="22" t="s">
        <v>77</v>
      </c>
      <c r="AF23" s="22">
        <v>1</v>
      </c>
      <c r="AG23" s="15">
        <v>97000000000</v>
      </c>
      <c r="AH23" s="21" t="s">
        <v>39</v>
      </c>
      <c r="AI23" s="70">
        <f t="shared" si="1"/>
        <v>43800</v>
      </c>
      <c r="AJ23" s="70">
        <f t="shared" si="3"/>
        <v>43800</v>
      </c>
      <c r="AK23" s="70">
        <v>43830</v>
      </c>
      <c r="AL23" s="15">
        <v>2019</v>
      </c>
      <c r="AM23" s="15" t="s">
        <v>40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21" t="s">
        <v>121</v>
      </c>
    </row>
    <row r="24" spans="1:49" s="12" customFormat="1" ht="38.25" x14ac:dyDescent="0.25">
      <c r="A24" s="15">
        <v>3</v>
      </c>
      <c r="B24" s="23">
        <v>1923</v>
      </c>
      <c r="C24" s="15" t="s">
        <v>46</v>
      </c>
      <c r="D24" s="23" t="s">
        <v>78</v>
      </c>
      <c r="E24" s="15" t="s">
        <v>79</v>
      </c>
      <c r="F24" s="23">
        <v>55</v>
      </c>
      <c r="G24" s="13" t="s">
        <v>95</v>
      </c>
      <c r="H24" s="75" t="s">
        <v>96</v>
      </c>
      <c r="I24" s="75" t="s">
        <v>97</v>
      </c>
      <c r="J24" s="24" t="s">
        <v>56</v>
      </c>
      <c r="K24" s="24"/>
      <c r="L24" s="24"/>
      <c r="M24" s="22" t="s">
        <v>43</v>
      </c>
      <c r="N24" s="73" t="s">
        <v>59</v>
      </c>
      <c r="O24" s="73"/>
      <c r="P24" s="73"/>
      <c r="Q24" s="58">
        <f t="shared" si="2"/>
        <v>18.32133</v>
      </c>
      <c r="R24" s="77">
        <v>21.985600000000002</v>
      </c>
      <c r="S24" s="37" t="s">
        <v>75</v>
      </c>
      <c r="T24" s="21" t="s">
        <v>46</v>
      </c>
      <c r="U24" s="13" t="s">
        <v>60</v>
      </c>
      <c r="V24" s="70">
        <v>43770</v>
      </c>
      <c r="W24" s="70">
        <v>43780</v>
      </c>
      <c r="X24" s="21" t="s">
        <v>40</v>
      </c>
      <c r="Y24" s="21" t="s">
        <v>40</v>
      </c>
      <c r="Z24" s="21" t="s">
        <v>40</v>
      </c>
      <c r="AA24" s="21" t="s">
        <v>40</v>
      </c>
      <c r="AB24" s="71" t="str">
        <f t="shared" si="0"/>
        <v>Поставка спецобуви</v>
      </c>
      <c r="AC24" s="14" t="s">
        <v>37</v>
      </c>
      <c r="AD24" s="22">
        <v>876</v>
      </c>
      <c r="AE24" s="22" t="s">
        <v>77</v>
      </c>
      <c r="AF24" s="22">
        <v>1</v>
      </c>
      <c r="AG24" s="15">
        <v>97000000000</v>
      </c>
      <c r="AH24" s="21" t="s">
        <v>39</v>
      </c>
      <c r="AI24" s="70">
        <f t="shared" si="1"/>
        <v>43800</v>
      </c>
      <c r="AJ24" s="70">
        <f t="shared" si="3"/>
        <v>43800</v>
      </c>
      <c r="AK24" s="70">
        <v>43830</v>
      </c>
      <c r="AL24" s="15">
        <v>2019</v>
      </c>
      <c r="AM24" s="15" t="s">
        <v>40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21" t="s">
        <v>148</v>
      </c>
    </row>
    <row r="25" spans="1:49" s="12" customFormat="1" ht="51" x14ac:dyDescent="0.25">
      <c r="A25" s="15">
        <v>3</v>
      </c>
      <c r="B25" s="23">
        <v>1923</v>
      </c>
      <c r="C25" s="15" t="s">
        <v>46</v>
      </c>
      <c r="D25" s="23" t="s">
        <v>76</v>
      </c>
      <c r="E25" s="15" t="s">
        <v>84</v>
      </c>
      <c r="F25" s="23">
        <v>56</v>
      </c>
      <c r="G25" s="13" t="s">
        <v>90</v>
      </c>
      <c r="H25" s="75" t="s">
        <v>85</v>
      </c>
      <c r="I25" s="75" t="s">
        <v>91</v>
      </c>
      <c r="J25" s="24" t="s">
        <v>56</v>
      </c>
      <c r="K25" s="24"/>
      <c r="L25" s="24"/>
      <c r="M25" s="22" t="s">
        <v>43</v>
      </c>
      <c r="N25" s="73" t="s">
        <v>59</v>
      </c>
      <c r="O25" s="73"/>
      <c r="P25" s="73"/>
      <c r="Q25" s="58">
        <f t="shared" si="2"/>
        <v>81.099999999999994</v>
      </c>
      <c r="R25" s="77">
        <v>97.32</v>
      </c>
      <c r="S25" s="37" t="s">
        <v>75</v>
      </c>
      <c r="T25" s="21" t="s">
        <v>46</v>
      </c>
      <c r="U25" s="13" t="s">
        <v>60</v>
      </c>
      <c r="V25" s="70">
        <v>43770</v>
      </c>
      <c r="W25" s="70">
        <v>43780</v>
      </c>
      <c r="X25" s="21" t="s">
        <v>40</v>
      </c>
      <c r="Y25" s="21" t="s">
        <v>40</v>
      </c>
      <c r="Z25" s="21" t="s">
        <v>40</v>
      </c>
      <c r="AA25" s="21" t="s">
        <v>40</v>
      </c>
      <c r="AB25" s="71" t="str">
        <f t="shared" si="0"/>
        <v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v>
      </c>
      <c r="AC25" s="14" t="s">
        <v>37</v>
      </c>
      <c r="AD25" s="22">
        <v>796</v>
      </c>
      <c r="AE25" s="22" t="s">
        <v>38</v>
      </c>
      <c r="AF25" s="22">
        <v>1</v>
      </c>
      <c r="AG25" s="15">
        <v>97000000000</v>
      </c>
      <c r="AH25" s="21" t="s">
        <v>39</v>
      </c>
      <c r="AI25" s="70">
        <f t="shared" si="1"/>
        <v>43800</v>
      </c>
      <c r="AJ25" s="70">
        <f t="shared" si="3"/>
        <v>43800</v>
      </c>
      <c r="AK25" s="70">
        <v>43830</v>
      </c>
      <c r="AL25" s="15">
        <v>2019</v>
      </c>
      <c r="AM25" s="15" t="s">
        <v>40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21" t="s">
        <v>122</v>
      </c>
    </row>
    <row r="26" spans="1:49" s="12" customFormat="1" ht="38.25" x14ac:dyDescent="0.25">
      <c r="A26" s="15">
        <v>3</v>
      </c>
      <c r="B26" s="23">
        <v>1923</v>
      </c>
      <c r="C26" s="15" t="s">
        <v>46</v>
      </c>
      <c r="D26" s="23" t="s">
        <v>83</v>
      </c>
      <c r="E26" s="15" t="s">
        <v>84</v>
      </c>
      <c r="F26" s="23">
        <v>57</v>
      </c>
      <c r="G26" s="13" t="s">
        <v>87</v>
      </c>
      <c r="H26" s="75" t="s">
        <v>88</v>
      </c>
      <c r="I26" s="75" t="s">
        <v>89</v>
      </c>
      <c r="J26" s="24" t="s">
        <v>56</v>
      </c>
      <c r="K26" s="24"/>
      <c r="L26" s="24"/>
      <c r="M26" s="22" t="s">
        <v>43</v>
      </c>
      <c r="N26" s="73" t="s">
        <v>59</v>
      </c>
      <c r="O26" s="73"/>
      <c r="P26" s="73"/>
      <c r="Q26" s="58">
        <f t="shared" si="2"/>
        <v>83.2</v>
      </c>
      <c r="R26" s="77">
        <v>99.84</v>
      </c>
      <c r="S26" s="37" t="s">
        <v>75</v>
      </c>
      <c r="T26" s="21" t="s">
        <v>46</v>
      </c>
      <c r="U26" s="13" t="s">
        <v>60</v>
      </c>
      <c r="V26" s="70">
        <v>43770</v>
      </c>
      <c r="W26" s="70">
        <v>43780</v>
      </c>
      <c r="X26" s="21" t="s">
        <v>40</v>
      </c>
      <c r="Y26" s="21" t="s">
        <v>40</v>
      </c>
      <c r="Z26" s="21" t="s">
        <v>40</v>
      </c>
      <c r="AA26" s="21" t="s">
        <v>40</v>
      </c>
      <c r="AB26" s="71" t="str">
        <f t="shared" si="0"/>
        <v>Выполнение работ по ремонту подъемных сооружений</v>
      </c>
      <c r="AC26" s="14" t="s">
        <v>37</v>
      </c>
      <c r="AD26" s="22">
        <v>796</v>
      </c>
      <c r="AE26" s="22" t="s">
        <v>38</v>
      </c>
      <c r="AF26" s="22">
        <v>1</v>
      </c>
      <c r="AG26" s="15">
        <v>97000000000</v>
      </c>
      <c r="AH26" s="21" t="s">
        <v>39</v>
      </c>
      <c r="AI26" s="70">
        <f t="shared" si="1"/>
        <v>43800</v>
      </c>
      <c r="AJ26" s="70">
        <f t="shared" si="3"/>
        <v>43800</v>
      </c>
      <c r="AK26" s="70">
        <v>43830</v>
      </c>
      <c r="AL26" s="15">
        <v>2019</v>
      </c>
      <c r="AM26" s="15" t="s">
        <v>40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21" t="s">
        <v>122</v>
      </c>
    </row>
    <row r="27" spans="1:49" s="12" customFormat="1" ht="63.75" x14ac:dyDescent="0.25">
      <c r="A27" s="15">
        <v>3</v>
      </c>
      <c r="B27" s="23">
        <v>1923</v>
      </c>
      <c r="C27" s="15" t="s">
        <v>46</v>
      </c>
      <c r="D27" s="23" t="s">
        <v>78</v>
      </c>
      <c r="E27" s="15" t="s">
        <v>94</v>
      </c>
      <c r="F27" s="23">
        <v>58</v>
      </c>
      <c r="G27" s="13" t="s">
        <v>119</v>
      </c>
      <c r="H27" s="75" t="s">
        <v>120</v>
      </c>
      <c r="I27" s="75" t="s">
        <v>120</v>
      </c>
      <c r="J27" s="24" t="s">
        <v>56</v>
      </c>
      <c r="K27" s="24"/>
      <c r="L27" s="24"/>
      <c r="M27" s="22" t="s">
        <v>43</v>
      </c>
      <c r="N27" s="73" t="s">
        <v>59</v>
      </c>
      <c r="O27" s="73"/>
      <c r="P27" s="73"/>
      <c r="Q27" s="58">
        <f t="shared" si="2"/>
        <v>7.8041700000000001</v>
      </c>
      <c r="R27" s="77">
        <v>9.3650000000000002</v>
      </c>
      <c r="S27" s="37" t="s">
        <v>75</v>
      </c>
      <c r="T27" s="21" t="s">
        <v>46</v>
      </c>
      <c r="U27" s="13" t="s">
        <v>60</v>
      </c>
      <c r="V27" s="70">
        <v>43770</v>
      </c>
      <c r="W27" s="70">
        <v>43780</v>
      </c>
      <c r="X27" s="21" t="s">
        <v>40</v>
      </c>
      <c r="Y27" s="21" t="s">
        <v>40</v>
      </c>
      <c r="Z27" s="21" t="s">
        <v>40</v>
      </c>
      <c r="AA27" s="21" t="s">
        <v>40</v>
      </c>
      <c r="AB27" s="71" t="str">
        <f t="shared" si="0"/>
        <v>Поставка запасных частей к теплотехническому оборудованию</v>
      </c>
      <c r="AC27" s="14" t="s">
        <v>37</v>
      </c>
      <c r="AD27" s="22">
        <v>876</v>
      </c>
      <c r="AE27" s="22" t="s">
        <v>77</v>
      </c>
      <c r="AF27" s="22">
        <v>1</v>
      </c>
      <c r="AG27" s="15">
        <v>97000000000</v>
      </c>
      <c r="AH27" s="21" t="s">
        <v>39</v>
      </c>
      <c r="AI27" s="70">
        <f t="shared" si="1"/>
        <v>43800</v>
      </c>
      <c r="AJ27" s="70">
        <f t="shared" si="3"/>
        <v>43800</v>
      </c>
      <c r="AK27" s="70">
        <v>43830</v>
      </c>
      <c r="AL27" s="15">
        <v>2019</v>
      </c>
      <c r="AM27" s="15" t="s">
        <v>40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21" t="s">
        <v>123</v>
      </c>
    </row>
    <row r="28" spans="1:49" s="20" customFormat="1" ht="15" customHeight="1" x14ac:dyDescent="0.25">
      <c r="A28" s="66" t="s">
        <v>105</v>
      </c>
      <c r="B28" s="45"/>
      <c r="C28" s="18"/>
      <c r="D28" s="45"/>
      <c r="E28" s="17"/>
      <c r="F28" s="17"/>
      <c r="G28" s="18"/>
      <c r="H28" s="19"/>
      <c r="I28" s="19"/>
      <c r="J28" s="17"/>
      <c r="K28" s="17"/>
      <c r="L28" s="17"/>
      <c r="M28" s="17"/>
      <c r="N28" s="18"/>
      <c r="O28" s="18"/>
      <c r="P28" s="18"/>
      <c r="Q28" s="67">
        <f>SUM(Q29:Q33)</f>
        <v>208.41102999999998</v>
      </c>
      <c r="R28" s="67">
        <f>SUM(R29:R33)</f>
        <v>248.03323</v>
      </c>
      <c r="S28" s="36"/>
      <c r="T28" s="17"/>
      <c r="U28" s="17"/>
      <c r="V28" s="68"/>
      <c r="W28" s="68"/>
      <c r="X28" s="18"/>
      <c r="Y28" s="18"/>
      <c r="Z28" s="18"/>
      <c r="AA28" s="18"/>
      <c r="AB28" s="18"/>
      <c r="AC28" s="18"/>
      <c r="AD28" s="17"/>
      <c r="AE28" s="17"/>
      <c r="AF28" s="17"/>
      <c r="AG28" s="17"/>
      <c r="AH28" s="18"/>
      <c r="AI28" s="17"/>
      <c r="AJ28" s="69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20" customFormat="1" ht="54" customHeight="1" x14ac:dyDescent="0.25">
      <c r="A29" s="14">
        <v>8</v>
      </c>
      <c r="B29" s="24">
        <v>1928</v>
      </c>
      <c r="C29" s="21" t="s">
        <v>46</v>
      </c>
      <c r="D29" s="101" t="s">
        <v>124</v>
      </c>
      <c r="E29" s="64" t="s">
        <v>42</v>
      </c>
      <c r="F29" s="24">
        <v>30</v>
      </c>
      <c r="G29" s="74" t="s">
        <v>125</v>
      </c>
      <c r="H29" s="107" t="s">
        <v>126</v>
      </c>
      <c r="I29" s="108" t="s">
        <v>126</v>
      </c>
      <c r="J29" s="23" t="s">
        <v>56</v>
      </c>
      <c r="K29" s="23"/>
      <c r="L29" s="23"/>
      <c r="M29" s="21" t="s">
        <v>43</v>
      </c>
      <c r="N29" s="13" t="s">
        <v>59</v>
      </c>
      <c r="O29" s="13"/>
      <c r="P29" s="13"/>
      <c r="Q29" s="58">
        <f t="shared" ref="Q29:Q30" si="4">ROUND(R29/1.2,5)</f>
        <v>67.429169999999999</v>
      </c>
      <c r="R29" s="63">
        <v>80.915000000000006</v>
      </c>
      <c r="S29" s="37" t="s">
        <v>75</v>
      </c>
      <c r="T29" s="21" t="s">
        <v>46</v>
      </c>
      <c r="U29" s="13" t="s">
        <v>60</v>
      </c>
      <c r="V29" s="99">
        <v>43780</v>
      </c>
      <c r="W29" s="99">
        <f>V29+10</f>
        <v>43790</v>
      </c>
      <c r="X29" s="21" t="s">
        <v>40</v>
      </c>
      <c r="Y29" s="21" t="s">
        <v>40</v>
      </c>
      <c r="Z29" s="21" t="s">
        <v>40</v>
      </c>
      <c r="AA29" s="21" t="s">
        <v>40</v>
      </c>
      <c r="AB29" s="13" t="str">
        <f t="shared" ref="AB29:AB32" si="5">G29</f>
        <v>Оказание услуг по комплексному почтовому обслуживанию</v>
      </c>
      <c r="AC29" s="14" t="s">
        <v>37</v>
      </c>
      <c r="AD29" s="15">
        <v>796</v>
      </c>
      <c r="AE29" s="15" t="s">
        <v>38</v>
      </c>
      <c r="AF29" s="13">
        <v>1</v>
      </c>
      <c r="AG29" s="15">
        <v>97000000000</v>
      </c>
      <c r="AH29" s="21" t="s">
        <v>39</v>
      </c>
      <c r="AI29" s="46">
        <f>W29+20</f>
        <v>43810</v>
      </c>
      <c r="AJ29" s="100">
        <f>AI29</f>
        <v>43810</v>
      </c>
      <c r="AK29" s="46">
        <v>43830</v>
      </c>
      <c r="AL29" s="21">
        <v>2020</v>
      </c>
      <c r="AM29" s="21" t="s">
        <v>40</v>
      </c>
      <c r="AN29" s="64"/>
      <c r="AO29" s="64"/>
      <c r="AP29" s="64"/>
      <c r="AQ29" s="64"/>
      <c r="AR29" s="64"/>
      <c r="AS29" s="64"/>
      <c r="AT29" s="64"/>
      <c r="AU29" s="64"/>
      <c r="AV29" s="64"/>
      <c r="AW29" s="13" t="s">
        <v>136</v>
      </c>
    </row>
    <row r="30" spans="1:49" s="20" customFormat="1" ht="51" customHeight="1" x14ac:dyDescent="0.25">
      <c r="A30" s="14">
        <v>8</v>
      </c>
      <c r="B30" s="24">
        <v>1928</v>
      </c>
      <c r="C30" s="21" t="s">
        <v>46</v>
      </c>
      <c r="D30" s="101" t="s">
        <v>124</v>
      </c>
      <c r="E30" s="64" t="s">
        <v>127</v>
      </c>
      <c r="F30" s="24">
        <v>31</v>
      </c>
      <c r="G30" s="74" t="s">
        <v>128</v>
      </c>
      <c r="H30" s="83">
        <v>46.3</v>
      </c>
      <c r="I30" s="83">
        <v>46.3</v>
      </c>
      <c r="J30" s="23" t="s">
        <v>56</v>
      </c>
      <c r="K30" s="23"/>
      <c r="L30" s="23"/>
      <c r="M30" s="21" t="s">
        <v>129</v>
      </c>
      <c r="N30" s="13" t="s">
        <v>59</v>
      </c>
      <c r="O30" s="13"/>
      <c r="P30" s="13"/>
      <c r="Q30" s="58">
        <f t="shared" si="4"/>
        <v>14.98161</v>
      </c>
      <c r="R30" s="63">
        <v>17.977930000000001</v>
      </c>
      <c r="S30" s="37" t="s">
        <v>75</v>
      </c>
      <c r="T30" s="21" t="s">
        <v>46</v>
      </c>
      <c r="U30" s="13" t="s">
        <v>60</v>
      </c>
      <c r="V30" s="99">
        <v>43780</v>
      </c>
      <c r="W30" s="99">
        <f>V30+10</f>
        <v>43790</v>
      </c>
      <c r="X30" s="21" t="s">
        <v>40</v>
      </c>
      <c r="Y30" s="21" t="s">
        <v>40</v>
      </c>
      <c r="Z30" s="21" t="s">
        <v>40</v>
      </c>
      <c r="AA30" s="21" t="s">
        <v>40</v>
      </c>
      <c r="AB30" s="13" t="str">
        <f t="shared" si="5"/>
        <v>Поставка продуктов питания для нудж приемной</v>
      </c>
      <c r="AC30" s="14" t="s">
        <v>37</v>
      </c>
      <c r="AD30" s="22">
        <v>876</v>
      </c>
      <c r="AE30" s="22" t="s">
        <v>77</v>
      </c>
      <c r="AF30" s="22">
        <v>1</v>
      </c>
      <c r="AG30" s="15">
        <v>97000000000</v>
      </c>
      <c r="AH30" s="21" t="s">
        <v>39</v>
      </c>
      <c r="AI30" s="46">
        <f>W30+20</f>
        <v>43810</v>
      </c>
      <c r="AJ30" s="100">
        <f>AI30</f>
        <v>43810</v>
      </c>
      <c r="AK30" s="46">
        <v>43830</v>
      </c>
      <c r="AL30" s="21">
        <v>2020</v>
      </c>
      <c r="AM30" s="21" t="s">
        <v>40</v>
      </c>
      <c r="AN30" s="84"/>
      <c r="AO30" s="84"/>
      <c r="AP30" s="84"/>
      <c r="AQ30" s="84"/>
      <c r="AR30" s="84"/>
      <c r="AS30" s="84"/>
      <c r="AT30" s="84"/>
      <c r="AU30" s="84"/>
      <c r="AV30" s="84"/>
      <c r="AW30" s="13" t="s">
        <v>137</v>
      </c>
    </row>
    <row r="31" spans="1:49" s="20" customFormat="1" ht="40.5" customHeight="1" x14ac:dyDescent="0.25">
      <c r="A31" s="88">
        <v>8</v>
      </c>
      <c r="B31" s="97">
        <v>1928</v>
      </c>
      <c r="C31" s="79" t="s">
        <v>46</v>
      </c>
      <c r="D31" s="109" t="s">
        <v>130</v>
      </c>
      <c r="E31" s="79" t="s">
        <v>42</v>
      </c>
      <c r="F31" s="97">
        <v>34</v>
      </c>
      <c r="G31" s="85" t="s">
        <v>131</v>
      </c>
      <c r="H31" s="110" t="s">
        <v>132</v>
      </c>
      <c r="I31" s="111" t="s">
        <v>133</v>
      </c>
      <c r="J31" s="76" t="s">
        <v>56</v>
      </c>
      <c r="K31" s="76"/>
      <c r="L31" s="76"/>
      <c r="M31" s="79" t="s">
        <v>43</v>
      </c>
      <c r="N31" s="80" t="s">
        <v>59</v>
      </c>
      <c r="O31" s="80"/>
      <c r="P31" s="80"/>
      <c r="Q31" s="102">
        <f>R31</f>
        <v>10.3</v>
      </c>
      <c r="R31" s="102">
        <v>10.3</v>
      </c>
      <c r="S31" s="78" t="s">
        <v>75</v>
      </c>
      <c r="T31" s="79" t="s">
        <v>46</v>
      </c>
      <c r="U31" s="80" t="s">
        <v>60</v>
      </c>
      <c r="V31" s="86">
        <v>43774</v>
      </c>
      <c r="W31" s="87">
        <v>43784</v>
      </c>
      <c r="X31" s="79" t="s">
        <v>40</v>
      </c>
      <c r="Y31" s="79" t="s">
        <v>40</v>
      </c>
      <c r="Z31" s="79" t="s">
        <v>40</v>
      </c>
      <c r="AA31" s="79" t="s">
        <v>40</v>
      </c>
      <c r="AB31" s="13" t="str">
        <f t="shared" si="5"/>
        <v>Оказание услуг по обучению ответственных лиц по безапасности дорожного движения (БДД) в г. Алатыре</v>
      </c>
      <c r="AC31" s="14" t="s">
        <v>37</v>
      </c>
      <c r="AD31" s="22">
        <v>796</v>
      </c>
      <c r="AE31" s="22" t="s">
        <v>38</v>
      </c>
      <c r="AF31" s="22">
        <v>1</v>
      </c>
      <c r="AG31" s="15">
        <v>97000000000</v>
      </c>
      <c r="AH31" s="13" t="s">
        <v>39</v>
      </c>
      <c r="AI31" s="103">
        <f>W31+20</f>
        <v>43804</v>
      </c>
      <c r="AJ31" s="103">
        <f>AI31</f>
        <v>43804</v>
      </c>
      <c r="AK31" s="103">
        <v>43830</v>
      </c>
      <c r="AL31" s="22">
        <v>2019</v>
      </c>
      <c r="AM31" s="13" t="s">
        <v>40</v>
      </c>
      <c r="AN31" s="81"/>
      <c r="AO31" s="81"/>
      <c r="AP31" s="81"/>
      <c r="AQ31" s="81"/>
      <c r="AR31" s="81"/>
      <c r="AS31" s="81"/>
      <c r="AT31" s="81"/>
      <c r="AU31" s="81"/>
      <c r="AV31" s="81"/>
      <c r="AW31" s="105" t="s">
        <v>138</v>
      </c>
    </row>
    <row r="32" spans="1:49" s="20" customFormat="1" ht="40.5" customHeight="1" x14ac:dyDescent="0.25">
      <c r="A32" s="82">
        <v>8</v>
      </c>
      <c r="B32" s="23">
        <v>1928</v>
      </c>
      <c r="C32" s="15" t="s">
        <v>46</v>
      </c>
      <c r="D32" s="23" t="s">
        <v>78</v>
      </c>
      <c r="E32" s="15" t="s">
        <v>79</v>
      </c>
      <c r="F32" s="23">
        <v>35</v>
      </c>
      <c r="G32" s="74" t="s">
        <v>99</v>
      </c>
      <c r="H32" s="96" t="s">
        <v>100</v>
      </c>
      <c r="I32" s="96" t="s">
        <v>101</v>
      </c>
      <c r="J32" s="23" t="s">
        <v>56</v>
      </c>
      <c r="K32" s="15"/>
      <c r="L32" s="13"/>
      <c r="M32" s="79" t="s">
        <v>43</v>
      </c>
      <c r="N32" s="80" t="s">
        <v>59</v>
      </c>
      <c r="O32" s="80"/>
      <c r="P32" s="80"/>
      <c r="Q32" s="104">
        <f t="shared" ref="Q32" si="6">ROUND(R32/1.2,5)</f>
        <v>32.936250000000001</v>
      </c>
      <c r="R32" s="102">
        <v>39.523499999999999</v>
      </c>
      <c r="S32" s="78" t="s">
        <v>75</v>
      </c>
      <c r="T32" s="79" t="s">
        <v>46</v>
      </c>
      <c r="U32" s="80" t="s">
        <v>60</v>
      </c>
      <c r="V32" s="86">
        <v>43774</v>
      </c>
      <c r="W32" s="87">
        <v>43784</v>
      </c>
      <c r="X32" s="79" t="s">
        <v>40</v>
      </c>
      <c r="Y32" s="79" t="s">
        <v>40</v>
      </c>
      <c r="Z32" s="79" t="s">
        <v>40</v>
      </c>
      <c r="AA32" s="79" t="s">
        <v>40</v>
      </c>
      <c r="AB32" s="13" t="str">
        <f t="shared" si="5"/>
        <v>Поставка канцелярских товаров</v>
      </c>
      <c r="AC32" s="14" t="s">
        <v>37</v>
      </c>
      <c r="AD32" s="22">
        <v>876</v>
      </c>
      <c r="AE32" s="22" t="s">
        <v>77</v>
      </c>
      <c r="AF32" s="22">
        <v>1</v>
      </c>
      <c r="AG32" s="15">
        <v>97000000000</v>
      </c>
      <c r="AH32" s="13" t="s">
        <v>39</v>
      </c>
      <c r="AI32" s="103">
        <f>W32+20</f>
        <v>43804</v>
      </c>
      <c r="AJ32" s="103">
        <f>AI32</f>
        <v>43804</v>
      </c>
      <c r="AK32" s="103">
        <v>43830</v>
      </c>
      <c r="AL32" s="22">
        <v>2019</v>
      </c>
      <c r="AM32" s="13" t="s">
        <v>40</v>
      </c>
      <c r="AN32" s="89"/>
      <c r="AO32" s="65"/>
      <c r="AP32" s="65"/>
      <c r="AQ32" s="65"/>
      <c r="AR32" s="65"/>
      <c r="AS32" s="65"/>
      <c r="AT32" s="65"/>
      <c r="AU32" s="65"/>
      <c r="AV32" s="90"/>
      <c r="AW32" s="106" t="s">
        <v>139</v>
      </c>
    </row>
    <row r="33" spans="1:49" ht="33" customHeight="1" x14ac:dyDescent="0.25">
      <c r="A33" s="15">
        <v>3</v>
      </c>
      <c r="B33" s="23">
        <v>1923</v>
      </c>
      <c r="C33" s="15" t="s">
        <v>46</v>
      </c>
      <c r="D33" s="23" t="s">
        <v>76</v>
      </c>
      <c r="E33" s="15" t="s">
        <v>84</v>
      </c>
      <c r="F33" s="23">
        <v>36</v>
      </c>
      <c r="G33" s="13" t="s">
        <v>134</v>
      </c>
      <c r="H33" s="75" t="s">
        <v>135</v>
      </c>
      <c r="I33" s="75" t="s">
        <v>135</v>
      </c>
      <c r="J33" s="24" t="s">
        <v>56</v>
      </c>
      <c r="K33" s="24"/>
      <c r="L33" s="24"/>
      <c r="M33" s="22" t="s">
        <v>43</v>
      </c>
      <c r="N33" s="73" t="s">
        <v>59</v>
      </c>
      <c r="O33" s="73"/>
      <c r="P33" s="73"/>
      <c r="Q33" s="58">
        <f>ROUND(R33/1.2,5)</f>
        <v>82.763999999999996</v>
      </c>
      <c r="R33" s="77">
        <v>99.316800000000001</v>
      </c>
      <c r="S33" s="37" t="s">
        <v>75</v>
      </c>
      <c r="T33" s="21" t="s">
        <v>46</v>
      </c>
      <c r="U33" s="13" t="s">
        <v>60</v>
      </c>
      <c r="V33" s="70">
        <v>43770</v>
      </c>
      <c r="W33" s="70">
        <v>43780</v>
      </c>
      <c r="X33" s="21" t="s">
        <v>40</v>
      </c>
      <c r="Y33" s="21" t="s">
        <v>40</v>
      </c>
      <c r="Z33" s="21" t="s">
        <v>40</v>
      </c>
      <c r="AA33" s="21" t="s">
        <v>40</v>
      </c>
      <c r="AB33" s="71" t="str">
        <f>G33</f>
        <v>Оказание услуг по проведению лабораторных исследование</v>
      </c>
      <c r="AC33" s="14" t="s">
        <v>37</v>
      </c>
      <c r="AD33" s="22">
        <v>796</v>
      </c>
      <c r="AE33" s="22" t="s">
        <v>38</v>
      </c>
      <c r="AF33" s="22">
        <v>1</v>
      </c>
      <c r="AG33" s="15">
        <v>97000000000</v>
      </c>
      <c r="AH33" s="21" t="s">
        <v>39</v>
      </c>
      <c r="AI33" s="70">
        <f>W33+20</f>
        <v>43800</v>
      </c>
      <c r="AJ33" s="70">
        <f>AI33</f>
        <v>43800</v>
      </c>
      <c r="AK33" s="70">
        <v>43830</v>
      </c>
      <c r="AL33" s="15">
        <v>2019</v>
      </c>
      <c r="AM33" s="15" t="s">
        <v>40</v>
      </c>
      <c r="AN33" s="91"/>
      <c r="AO33" s="15"/>
      <c r="AP33" s="15"/>
      <c r="AQ33" s="15"/>
      <c r="AR33" s="15"/>
      <c r="AS33" s="15"/>
      <c r="AT33" s="15"/>
      <c r="AU33" s="15"/>
      <c r="AV33" s="92"/>
      <c r="AW33" s="21" t="s">
        <v>140</v>
      </c>
    </row>
    <row r="34" spans="1:49" x14ac:dyDescent="0.25">
      <c r="P34" s="95" t="s">
        <v>102</v>
      </c>
      <c r="Q34" s="94">
        <f>Q28+Q16</f>
        <v>1198.38669</v>
      </c>
      <c r="R34" s="94">
        <f>R28+R16</f>
        <v>1436.0040299999998</v>
      </c>
    </row>
  </sheetData>
  <autoFilter ref="A15:AW33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2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9"/>
  <sheetViews>
    <sheetView workbookViewId="0">
      <pane ySplit="16" topLeftCell="A17" activePane="bottomLeft" state="frozen"/>
      <selection pane="bottomLeft" activeCell="G18" sqref="G18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42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5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9" customWidth="1"/>
    <col min="18" max="18" width="13.5703125" style="59" customWidth="1"/>
    <col min="19" max="19" width="17.7109375" style="41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50" customWidth="1"/>
    <col min="50" max="16384" width="9.140625" style="9"/>
  </cols>
  <sheetData>
    <row r="2" spans="1:49" s="34" customFormat="1" ht="18" customHeight="1" x14ac:dyDescent="0.35">
      <c r="A2" s="61" t="s">
        <v>106</v>
      </c>
      <c r="B2" s="53"/>
      <c r="C2" s="30"/>
      <c r="D2" s="43"/>
      <c r="E2" s="30"/>
      <c r="F2" s="30"/>
      <c r="G2" s="31"/>
      <c r="H2" s="3" t="s">
        <v>86</v>
      </c>
      <c r="I2" s="31"/>
      <c r="J2" s="30"/>
      <c r="K2" s="30"/>
      <c r="L2" s="30"/>
      <c r="M2" s="51"/>
      <c r="N2" s="30"/>
      <c r="O2" s="30"/>
      <c r="P2" s="30"/>
      <c r="Q2" s="55"/>
      <c r="R2" s="55"/>
      <c r="S2" s="38"/>
      <c r="T2" s="30"/>
      <c r="U2" s="30"/>
      <c r="V2" s="30"/>
      <c r="W2" s="30"/>
      <c r="X2" s="30"/>
      <c r="Y2" s="30"/>
      <c r="Z2" s="30"/>
      <c r="AA2" s="30"/>
      <c r="AB2" s="33"/>
      <c r="AC2" s="30"/>
      <c r="AD2" s="32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47"/>
    </row>
    <row r="3" spans="1:49" x14ac:dyDescent="0.25">
      <c r="B3" s="9"/>
    </row>
    <row r="4" spans="1:49" ht="11.25" hidden="1" customHeight="1" x14ac:dyDescent="0.25">
      <c r="A4" s="131" t="s">
        <v>0</v>
      </c>
      <c r="B4" s="131"/>
      <c r="C4" s="131"/>
      <c r="D4" s="131" t="s">
        <v>57</v>
      </c>
      <c r="E4" s="131"/>
      <c r="F4" s="131"/>
      <c r="G4" s="131"/>
      <c r="H4" s="26"/>
      <c r="I4" s="26"/>
      <c r="J4" s="1"/>
      <c r="K4" s="1"/>
      <c r="L4" s="1"/>
      <c r="M4" s="26"/>
      <c r="N4" s="2"/>
      <c r="O4" s="2"/>
      <c r="P4" s="2"/>
      <c r="Q4" s="56"/>
      <c r="R4" s="56"/>
      <c r="S4" s="39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8"/>
    </row>
    <row r="5" spans="1:49" ht="11.25" hidden="1" customHeight="1" x14ac:dyDescent="0.25">
      <c r="A5" s="131" t="s">
        <v>1</v>
      </c>
      <c r="B5" s="131"/>
      <c r="C5" s="131"/>
      <c r="D5" s="131" t="s">
        <v>2</v>
      </c>
      <c r="E5" s="131"/>
      <c r="F5" s="131"/>
      <c r="G5" s="131"/>
      <c r="H5" s="26"/>
      <c r="I5" s="26"/>
      <c r="J5" s="1"/>
      <c r="K5" s="1"/>
      <c r="L5" s="1"/>
      <c r="M5" s="26"/>
      <c r="N5" s="2"/>
      <c r="O5" s="2"/>
      <c r="P5" s="2"/>
      <c r="Q5" s="56"/>
      <c r="R5" s="56"/>
      <c r="S5" s="39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8"/>
    </row>
    <row r="6" spans="1:49" ht="11.25" hidden="1" customHeight="1" x14ac:dyDescent="0.25">
      <c r="A6" s="131" t="s">
        <v>3</v>
      </c>
      <c r="B6" s="131"/>
      <c r="C6" s="131"/>
      <c r="D6" s="131" t="s">
        <v>4</v>
      </c>
      <c r="E6" s="131"/>
      <c r="F6" s="131"/>
      <c r="G6" s="131"/>
      <c r="H6" s="26"/>
      <c r="I6" s="26"/>
      <c r="J6" s="1"/>
      <c r="K6" s="1"/>
      <c r="L6" s="1"/>
      <c r="M6" s="26"/>
      <c r="N6" s="2"/>
      <c r="O6" s="2"/>
      <c r="P6" s="2"/>
      <c r="Q6" s="56"/>
      <c r="R6" s="56"/>
      <c r="S6" s="39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8"/>
    </row>
    <row r="7" spans="1:49" ht="11.25" hidden="1" customHeight="1" x14ac:dyDescent="0.25">
      <c r="A7" s="131" t="s">
        <v>5</v>
      </c>
      <c r="B7" s="131"/>
      <c r="C7" s="131"/>
      <c r="D7" s="131" t="s">
        <v>58</v>
      </c>
      <c r="E7" s="131"/>
      <c r="F7" s="131"/>
      <c r="G7" s="131"/>
      <c r="H7" s="26"/>
      <c r="I7" s="26"/>
      <c r="J7" s="1"/>
      <c r="K7" s="1"/>
      <c r="L7" s="1"/>
      <c r="M7" s="26"/>
      <c r="N7" s="2"/>
      <c r="O7" s="2"/>
      <c r="P7" s="2"/>
      <c r="Q7" s="56"/>
      <c r="R7" s="56"/>
      <c r="S7" s="39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8"/>
    </row>
    <row r="8" spans="1:49" ht="11.25" hidden="1" customHeight="1" x14ac:dyDescent="0.25">
      <c r="A8" s="131" t="s">
        <v>6</v>
      </c>
      <c r="B8" s="131"/>
      <c r="C8" s="131"/>
      <c r="D8" s="132">
        <v>2124021783</v>
      </c>
      <c r="E8" s="132"/>
      <c r="F8" s="132"/>
      <c r="G8" s="132"/>
      <c r="H8" s="29"/>
      <c r="I8" s="29"/>
      <c r="J8" s="1"/>
      <c r="K8" s="1"/>
      <c r="L8" s="1"/>
      <c r="M8" s="26"/>
      <c r="N8" s="2"/>
      <c r="O8" s="2"/>
      <c r="P8" s="2"/>
      <c r="Q8" s="56"/>
      <c r="R8" s="56"/>
      <c r="S8" s="39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8"/>
    </row>
    <row r="9" spans="1:49" ht="11.25" hidden="1" customHeight="1" x14ac:dyDescent="0.25">
      <c r="A9" s="131" t="s">
        <v>7</v>
      </c>
      <c r="B9" s="131"/>
      <c r="C9" s="131"/>
      <c r="D9" s="131">
        <v>212401001</v>
      </c>
      <c r="E9" s="131"/>
      <c r="F9" s="131"/>
      <c r="G9" s="131"/>
      <c r="H9" s="26"/>
      <c r="I9" s="26"/>
      <c r="J9" s="1"/>
      <c r="K9" s="1"/>
      <c r="L9" s="1"/>
      <c r="M9" s="26"/>
      <c r="N9" s="2"/>
      <c r="O9" s="2"/>
      <c r="P9" s="2"/>
      <c r="Q9" s="56"/>
      <c r="R9" s="56"/>
      <c r="S9" s="39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8"/>
    </row>
    <row r="10" spans="1:49" ht="11.25" hidden="1" customHeight="1" x14ac:dyDescent="0.25">
      <c r="A10" s="131" t="s">
        <v>8</v>
      </c>
      <c r="B10" s="131"/>
      <c r="C10" s="131"/>
      <c r="D10" s="135">
        <v>97410000000</v>
      </c>
      <c r="E10" s="135"/>
      <c r="F10" s="135"/>
      <c r="G10" s="135"/>
      <c r="H10" s="27"/>
      <c r="I10" s="27"/>
      <c r="J10" s="1"/>
      <c r="K10" s="1"/>
      <c r="L10" s="1"/>
      <c r="M10" s="26"/>
      <c r="N10" s="2"/>
      <c r="O10" s="2"/>
      <c r="P10" s="2"/>
      <c r="Q10" s="56"/>
      <c r="R10" s="56"/>
      <c r="S10" s="39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48"/>
    </row>
    <row r="11" spans="1:49" ht="15" customHeight="1" x14ac:dyDescent="0.35">
      <c r="B11" s="61" t="s">
        <v>104</v>
      </c>
      <c r="C11" s="3"/>
      <c r="D11" s="44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7"/>
      <c r="R11" s="57"/>
      <c r="S11" s="40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9"/>
    </row>
    <row r="12" spans="1:49" ht="8.25" customHeight="1" x14ac:dyDescent="0.35">
      <c r="A12" s="3"/>
      <c r="B12" s="54"/>
      <c r="C12" s="3"/>
      <c r="D12" s="44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57"/>
      <c r="R12" s="57"/>
      <c r="S12" s="40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9"/>
    </row>
    <row r="13" spans="1:49" ht="25.5" customHeight="1" x14ac:dyDescent="0.25">
      <c r="A13" s="125" t="s">
        <v>9</v>
      </c>
      <c r="B13" s="116" t="s">
        <v>10</v>
      </c>
      <c r="C13" s="119" t="s">
        <v>11</v>
      </c>
      <c r="D13" s="120"/>
      <c r="E13" s="116" t="s">
        <v>14</v>
      </c>
      <c r="F13" s="116" t="s">
        <v>12</v>
      </c>
      <c r="G13" s="125" t="s">
        <v>13</v>
      </c>
      <c r="H13" s="116" t="s">
        <v>44</v>
      </c>
      <c r="I13" s="116" t="s">
        <v>45</v>
      </c>
      <c r="J13" s="116" t="s">
        <v>47</v>
      </c>
      <c r="K13" s="116" t="s">
        <v>61</v>
      </c>
      <c r="L13" s="116" t="s">
        <v>62</v>
      </c>
      <c r="M13" s="125" t="s">
        <v>15</v>
      </c>
      <c r="N13" s="125" t="s">
        <v>16</v>
      </c>
      <c r="O13" s="116" t="s">
        <v>63</v>
      </c>
      <c r="P13" s="116" t="s">
        <v>63</v>
      </c>
      <c r="Q13" s="126" t="s">
        <v>48</v>
      </c>
      <c r="R13" s="122" t="s">
        <v>49</v>
      </c>
      <c r="S13" s="125" t="s">
        <v>17</v>
      </c>
      <c r="T13" s="119" t="s">
        <v>18</v>
      </c>
      <c r="U13" s="120"/>
      <c r="V13" s="120"/>
      <c r="W13" s="121"/>
      <c r="X13" s="119" t="s">
        <v>19</v>
      </c>
      <c r="Y13" s="120"/>
      <c r="Z13" s="120"/>
      <c r="AA13" s="121"/>
      <c r="AB13" s="125" t="s">
        <v>20</v>
      </c>
      <c r="AC13" s="125"/>
      <c r="AD13" s="136"/>
      <c r="AE13" s="125"/>
      <c r="AF13" s="125"/>
      <c r="AG13" s="125"/>
      <c r="AH13" s="125"/>
      <c r="AI13" s="125"/>
      <c r="AJ13" s="125"/>
      <c r="AK13" s="125"/>
      <c r="AL13" s="125" t="s">
        <v>21</v>
      </c>
      <c r="AM13" s="125" t="s">
        <v>22</v>
      </c>
      <c r="AN13" s="137" t="s">
        <v>64</v>
      </c>
      <c r="AO13" s="138"/>
      <c r="AP13" s="138"/>
      <c r="AQ13" s="138"/>
      <c r="AR13" s="138"/>
      <c r="AS13" s="138"/>
      <c r="AT13" s="138"/>
      <c r="AU13" s="138"/>
      <c r="AV13" s="139"/>
      <c r="AW13" s="116" t="s">
        <v>23</v>
      </c>
    </row>
    <row r="14" spans="1:49" ht="21.75" customHeight="1" x14ac:dyDescent="0.25">
      <c r="A14" s="125"/>
      <c r="B14" s="117"/>
      <c r="C14" s="125" t="s">
        <v>24</v>
      </c>
      <c r="D14" s="125" t="s">
        <v>25</v>
      </c>
      <c r="E14" s="117"/>
      <c r="F14" s="117"/>
      <c r="G14" s="125"/>
      <c r="H14" s="117"/>
      <c r="I14" s="117"/>
      <c r="J14" s="117"/>
      <c r="K14" s="117"/>
      <c r="L14" s="117"/>
      <c r="M14" s="125"/>
      <c r="N14" s="125"/>
      <c r="O14" s="117"/>
      <c r="P14" s="117"/>
      <c r="Q14" s="127"/>
      <c r="R14" s="123"/>
      <c r="S14" s="125"/>
      <c r="T14" s="125" t="s">
        <v>26</v>
      </c>
      <c r="U14" s="125" t="s">
        <v>27</v>
      </c>
      <c r="V14" s="129" t="s">
        <v>50</v>
      </c>
      <c r="W14" s="129" t="s">
        <v>51</v>
      </c>
      <c r="X14" s="125" t="s">
        <v>52</v>
      </c>
      <c r="Y14" s="125" t="s">
        <v>28</v>
      </c>
      <c r="Z14" s="116" t="s">
        <v>6</v>
      </c>
      <c r="AA14" s="148" t="s">
        <v>7</v>
      </c>
      <c r="AB14" s="125" t="s">
        <v>29</v>
      </c>
      <c r="AC14" s="125" t="s">
        <v>30</v>
      </c>
      <c r="AD14" s="136" t="s">
        <v>31</v>
      </c>
      <c r="AE14" s="125"/>
      <c r="AF14" s="125" t="s">
        <v>32</v>
      </c>
      <c r="AG14" s="125" t="s">
        <v>33</v>
      </c>
      <c r="AH14" s="125"/>
      <c r="AI14" s="150" t="s">
        <v>53</v>
      </c>
      <c r="AJ14" s="125" t="s">
        <v>55</v>
      </c>
      <c r="AK14" s="133" t="s">
        <v>54</v>
      </c>
      <c r="AL14" s="125"/>
      <c r="AM14" s="125"/>
      <c r="AN14" s="140" t="s">
        <v>65</v>
      </c>
      <c r="AO14" s="140" t="s">
        <v>66</v>
      </c>
      <c r="AP14" s="140" t="s">
        <v>67</v>
      </c>
      <c r="AQ14" s="142" t="s">
        <v>68</v>
      </c>
      <c r="AR14" s="142" t="s">
        <v>69</v>
      </c>
      <c r="AS14" s="144" t="s">
        <v>70</v>
      </c>
      <c r="AT14" s="146" t="s">
        <v>71</v>
      </c>
      <c r="AU14" s="147"/>
      <c r="AV14" s="140" t="s">
        <v>72</v>
      </c>
      <c r="AW14" s="117"/>
    </row>
    <row r="15" spans="1:49" ht="106.5" customHeight="1" x14ac:dyDescent="0.25">
      <c r="A15" s="116"/>
      <c r="B15" s="117"/>
      <c r="C15" s="116"/>
      <c r="D15" s="116"/>
      <c r="E15" s="118"/>
      <c r="F15" s="118"/>
      <c r="G15" s="116"/>
      <c r="H15" s="118"/>
      <c r="I15" s="118"/>
      <c r="J15" s="118"/>
      <c r="K15" s="118"/>
      <c r="L15" s="118"/>
      <c r="M15" s="116"/>
      <c r="N15" s="116"/>
      <c r="O15" s="118"/>
      <c r="P15" s="118"/>
      <c r="Q15" s="128"/>
      <c r="R15" s="124"/>
      <c r="S15" s="116"/>
      <c r="T15" s="116"/>
      <c r="U15" s="116"/>
      <c r="V15" s="130"/>
      <c r="W15" s="130"/>
      <c r="X15" s="116"/>
      <c r="Y15" s="116"/>
      <c r="Z15" s="118"/>
      <c r="AA15" s="149"/>
      <c r="AB15" s="116"/>
      <c r="AC15" s="116"/>
      <c r="AD15" s="28" t="s">
        <v>34</v>
      </c>
      <c r="AE15" s="93" t="s">
        <v>35</v>
      </c>
      <c r="AF15" s="116"/>
      <c r="AG15" s="93" t="s">
        <v>36</v>
      </c>
      <c r="AH15" s="93" t="s">
        <v>35</v>
      </c>
      <c r="AI15" s="151"/>
      <c r="AJ15" s="116"/>
      <c r="AK15" s="134"/>
      <c r="AL15" s="116"/>
      <c r="AM15" s="116"/>
      <c r="AN15" s="141"/>
      <c r="AO15" s="141"/>
      <c r="AP15" s="141"/>
      <c r="AQ15" s="143"/>
      <c r="AR15" s="143"/>
      <c r="AS15" s="145"/>
      <c r="AT15" s="60" t="s">
        <v>73</v>
      </c>
      <c r="AU15" s="60" t="s">
        <v>74</v>
      </c>
      <c r="AV15" s="141"/>
      <c r="AW15" s="118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ht="38.25" x14ac:dyDescent="0.25">
      <c r="A17" s="13">
        <v>3</v>
      </c>
      <c r="B17" s="112">
        <v>1913</v>
      </c>
      <c r="C17" s="13" t="s">
        <v>46</v>
      </c>
      <c r="D17" s="24" t="s">
        <v>83</v>
      </c>
      <c r="E17" s="22" t="s">
        <v>84</v>
      </c>
      <c r="F17" s="24">
        <v>24</v>
      </c>
      <c r="G17" s="13" t="s">
        <v>141</v>
      </c>
      <c r="H17" s="113" t="s">
        <v>142</v>
      </c>
      <c r="I17" s="113" t="s">
        <v>143</v>
      </c>
      <c r="J17" s="24" t="s">
        <v>56</v>
      </c>
      <c r="K17" s="24"/>
      <c r="L17" s="24"/>
      <c r="M17" s="13" t="s">
        <v>43</v>
      </c>
      <c r="N17" s="13" t="s">
        <v>144</v>
      </c>
      <c r="O17" s="13"/>
      <c r="P17" s="13"/>
      <c r="Q17" s="58">
        <v>221.06666999999999</v>
      </c>
      <c r="R17" s="72">
        <v>265.27999999999997</v>
      </c>
      <c r="S17" s="37" t="s">
        <v>81</v>
      </c>
      <c r="T17" s="13" t="s">
        <v>46</v>
      </c>
      <c r="U17" s="13" t="s">
        <v>82</v>
      </c>
      <c r="V17" s="103">
        <v>43707</v>
      </c>
      <c r="W17" s="103">
        <v>43738</v>
      </c>
      <c r="X17" s="21" t="s">
        <v>40</v>
      </c>
      <c r="Y17" s="21" t="s">
        <v>40</v>
      </c>
      <c r="Z17" s="21" t="s">
        <v>40</v>
      </c>
      <c r="AA17" s="21" t="s">
        <v>40</v>
      </c>
      <c r="AB17" s="13" t="s">
        <v>141</v>
      </c>
      <c r="AC17" s="14" t="s">
        <v>37</v>
      </c>
      <c r="AD17" s="15">
        <v>796</v>
      </c>
      <c r="AE17" s="15" t="s">
        <v>38</v>
      </c>
      <c r="AF17" s="13">
        <v>1</v>
      </c>
      <c r="AG17" s="15">
        <v>97000000000</v>
      </c>
      <c r="AH17" s="13" t="s">
        <v>39</v>
      </c>
      <c r="AI17" s="103">
        <v>43758</v>
      </c>
      <c r="AJ17" s="103">
        <v>43758</v>
      </c>
      <c r="AK17" s="103">
        <v>43789</v>
      </c>
      <c r="AL17" s="13">
        <v>2019</v>
      </c>
      <c r="AM17" s="13" t="s">
        <v>40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13" t="s">
        <v>103</v>
      </c>
    </row>
    <row r="18" spans="1:49" ht="56.25" customHeight="1" x14ac:dyDescent="0.25">
      <c r="A18" s="22">
        <v>8</v>
      </c>
      <c r="B18" s="24">
        <v>1928</v>
      </c>
      <c r="C18" s="22" t="s">
        <v>46</v>
      </c>
      <c r="D18" s="24" t="s">
        <v>83</v>
      </c>
      <c r="E18" s="22" t="s">
        <v>42</v>
      </c>
      <c r="F18" s="24">
        <v>8</v>
      </c>
      <c r="G18" s="13" t="s">
        <v>145</v>
      </c>
      <c r="H18" s="115" t="s">
        <v>146</v>
      </c>
      <c r="I18" s="115" t="s">
        <v>147</v>
      </c>
      <c r="J18" s="24" t="s">
        <v>56</v>
      </c>
      <c r="K18" s="24"/>
      <c r="L18" s="24"/>
      <c r="M18" s="22" t="s">
        <v>43</v>
      </c>
      <c r="N18" s="13" t="s">
        <v>59</v>
      </c>
      <c r="O18" s="13"/>
      <c r="P18" s="13"/>
      <c r="Q18" s="72">
        <v>25.103999999999999</v>
      </c>
      <c r="R18" s="72">
        <v>30.1248</v>
      </c>
      <c r="S18" s="114" t="s">
        <v>75</v>
      </c>
      <c r="T18" s="22" t="s">
        <v>46</v>
      </c>
      <c r="U18" s="22" t="s">
        <v>60</v>
      </c>
      <c r="V18" s="70">
        <v>43654</v>
      </c>
      <c r="W18" s="70">
        <v>43686</v>
      </c>
      <c r="X18" s="21" t="s">
        <v>40</v>
      </c>
      <c r="Y18" s="21" t="s">
        <v>40</v>
      </c>
      <c r="Z18" s="21" t="s">
        <v>40</v>
      </c>
      <c r="AA18" s="21" t="s">
        <v>40</v>
      </c>
      <c r="AB18" s="13" t="s">
        <v>145</v>
      </c>
      <c r="AC18" s="14" t="s">
        <v>37</v>
      </c>
      <c r="AD18" s="22">
        <v>796</v>
      </c>
      <c r="AE18" s="22" t="s">
        <v>38</v>
      </c>
      <c r="AF18" s="22">
        <v>1</v>
      </c>
      <c r="AG18" s="15">
        <v>97000000000</v>
      </c>
      <c r="AH18" s="13" t="s">
        <v>39</v>
      </c>
      <c r="AI18" s="70">
        <v>43706</v>
      </c>
      <c r="AJ18" s="70">
        <v>43710</v>
      </c>
      <c r="AK18" s="70">
        <v>43768</v>
      </c>
      <c r="AL18" s="22">
        <v>2019</v>
      </c>
      <c r="AM18" s="22" t="s">
        <v>40</v>
      </c>
      <c r="AN18" s="84"/>
      <c r="AO18" s="84"/>
      <c r="AP18" s="84"/>
      <c r="AQ18" s="84"/>
      <c r="AR18" s="84"/>
      <c r="AS18" s="84"/>
      <c r="AT18" s="84"/>
      <c r="AU18" s="84"/>
      <c r="AV18" s="84"/>
      <c r="AW18" s="13" t="s">
        <v>98</v>
      </c>
    </row>
    <row r="19" spans="1:49" x14ac:dyDescent="0.25">
      <c r="R19" s="59">
        <f>SUM(R17:R18)</f>
        <v>295.40479999999997</v>
      </c>
    </row>
  </sheetData>
  <autoFilter ref="A16:AW16"/>
  <mergeCells count="65"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H13:H15"/>
    <mergeCell ref="I13:I15"/>
    <mergeCell ref="J13:J15"/>
    <mergeCell ref="K13:K15"/>
    <mergeCell ref="L13:L15"/>
    <mergeCell ref="A10:C10"/>
    <mergeCell ref="D10:G10"/>
    <mergeCell ref="A13:A15"/>
    <mergeCell ref="B13:B15"/>
    <mergeCell ref="C13:D13"/>
    <mergeCell ref="E13:E15"/>
    <mergeCell ref="F13:F15"/>
    <mergeCell ref="G13:G15"/>
    <mergeCell ref="M13:M15"/>
    <mergeCell ref="N13:N15"/>
    <mergeCell ref="O13:O15"/>
    <mergeCell ref="P13:P15"/>
    <mergeCell ref="Q13:Q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L13:AL15"/>
    <mergeCell ref="AM13:AM15"/>
    <mergeCell ref="AV14:AV15"/>
    <mergeCell ref="AR14:AR15"/>
    <mergeCell ref="AT14:AU14"/>
    <mergeCell ref="AS14:AS15"/>
    <mergeCell ref="AN13:AV13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№7 ПЗ19</vt:lpstr>
      <vt:lpstr>Кор №7 ПЗ19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2019-11-12T06:54:55Z</dcterms:modified>
</cp:coreProperties>
</file>